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C:\Users\UMBC\Downloads\"/>
    </mc:Choice>
  </mc:AlternateContent>
  <bookViews>
    <workbookView xWindow="0" yWindow="0" windowWidth="25200" windowHeight="11496"/>
  </bookViews>
  <sheets>
    <sheet name="Instructions" sheetId="3" r:id="rId1"/>
    <sheet name="Example" sheetId="1" r:id="rId2"/>
    <sheet name="Tracker Template" sheetId="4" r:id="rId3"/>
    <sheet name="Account List" sheetId="2" r:id="rId4"/>
  </sheets>
  <definedNames>
    <definedName name="Categories" localSheetId="2">Category[Expense]</definedName>
    <definedName name="Categories">Category[Expense]</definedName>
    <definedName name="ColumnTitle2" localSheetId="2">Category[[#Headers],[Expense]]</definedName>
    <definedName name="ColumnTitle2">Category[[#Headers],[Expense]]</definedName>
    <definedName name="_xlnm.Print_Titles" localSheetId="3">'Account List'!$2:$2</definedName>
    <definedName name="_xlnm.Print_Titles" localSheetId="1">Example!$7:$7</definedName>
    <definedName name="_xlnm.Print_Titles" localSheetId="2">'Tracker Template'!$7:$7</definedName>
    <definedName name="Title1" localSheetId="2">#REF!</definedName>
    <definedName name="Title1">#REF!</definedName>
  </definedNames>
  <calcPr calcId="152511"/>
  <webPublishing codePage="1252"/>
</workbook>
</file>

<file path=xl/calcChain.xml><?xml version="1.0" encoding="utf-8"?>
<calcChain xmlns="http://schemas.openxmlformats.org/spreadsheetml/2006/main">
  <c r="E8" i="4" l="1"/>
  <c r="F8" i="4" s="1"/>
  <c r="E9" i="4"/>
  <c r="F9" i="4" s="1"/>
  <c r="E10" i="4"/>
  <c r="F10" i="4" s="1"/>
  <c r="E16" i="4"/>
  <c r="F16" i="4" s="1"/>
  <c r="E17" i="4"/>
  <c r="F17" i="4" s="1"/>
  <c r="E18" i="4"/>
  <c r="F18" i="4" s="1"/>
  <c r="E19" i="4"/>
  <c r="F19" i="4" s="1"/>
  <c r="E20" i="4"/>
  <c r="F20" i="4" s="1"/>
  <c r="E21" i="4"/>
  <c r="F21" i="4" s="1"/>
  <c r="E11" i="4"/>
  <c r="F11" i="4" s="1"/>
  <c r="E12" i="4"/>
  <c r="F12" i="4" s="1"/>
  <c r="E13" i="4"/>
  <c r="F13" i="4" s="1"/>
  <c r="E14" i="4"/>
  <c r="F14" i="4" s="1"/>
  <c r="E15" i="4"/>
  <c r="F15" i="4" s="1"/>
  <c r="E22" i="4"/>
  <c r="F22" i="4" s="1"/>
  <c r="E23" i="4"/>
  <c r="F23" i="4" s="1"/>
  <c r="E24" i="4"/>
  <c r="F24" i="4" s="1"/>
  <c r="E25" i="4"/>
  <c r="F25" i="4" s="1"/>
  <c r="E26" i="4"/>
  <c r="F26" i="4" s="1"/>
  <c r="E27" i="4"/>
  <c r="F27" i="4" s="1"/>
  <c r="D29" i="4"/>
  <c r="D30" i="4" s="1"/>
  <c r="C29" i="4"/>
  <c r="C30" i="4" s="1"/>
  <c r="E28" i="4"/>
  <c r="F28" i="4" s="1"/>
  <c r="E5" i="4"/>
  <c r="F5" i="4" s="1"/>
  <c r="F1" i="4"/>
  <c r="E30" i="4" l="1"/>
  <c r="E29" i="4"/>
  <c r="E9" i="1"/>
  <c r="E10" i="1"/>
  <c r="E11" i="1"/>
  <c r="E8" i="1"/>
  <c r="E5" i="1"/>
  <c r="F5" i="1" s="1"/>
  <c r="F30" i="4" l="1"/>
  <c r="F29" i="4"/>
  <c r="E13" i="1"/>
  <c r="F1" i="1"/>
  <c r="C12" i="1" l="1"/>
  <c r="C13" i="1" s="1"/>
  <c r="D12" i="1"/>
  <c r="D13" i="1" s="1"/>
  <c r="E12" i="1" l="1"/>
  <c r="F8" i="1"/>
  <c r="F9" i="1"/>
  <c r="F10" i="1"/>
  <c r="F11" i="1"/>
  <c r="F12" i="1" l="1"/>
  <c r="F13" i="1"/>
</calcChain>
</file>

<file path=xl/sharedStrings.xml><?xml version="1.0" encoding="utf-8"?>
<sst xmlns="http://schemas.openxmlformats.org/spreadsheetml/2006/main" count="198" uniqueCount="175">
  <si>
    <t>Actual</t>
  </si>
  <si>
    <t>Difference (%)</t>
  </si>
  <si>
    <t>Difference ($)</t>
  </si>
  <si>
    <t>Total Expenses</t>
  </si>
  <si>
    <t>Expense</t>
  </si>
  <si>
    <t>7081120 - Conference Services</t>
  </si>
  <si>
    <t>7090400 - Building &amp; Household Supply</t>
  </si>
  <si>
    <t>Expense Account</t>
  </si>
  <si>
    <t>Projection</t>
  </si>
  <si>
    <t>Revenue Account</t>
  </si>
  <si>
    <t>8153800 - Carry Forward - Operating</t>
  </si>
  <si>
    <t>Comments</t>
  </si>
  <si>
    <t>MISC - Include account #/account description in comments column</t>
  </si>
  <si>
    <t>Net Summary (Remaining Carryforward Balance)</t>
  </si>
  <si>
    <t xml:space="preserve">Fiscal Year End Carry Forward and Projected Expense Tracker </t>
  </si>
  <si>
    <t>Expense Account Lookup</t>
  </si>
  <si>
    <t>[ENTER DEPARTMENT NAME - #####]</t>
  </si>
  <si>
    <r>
      <rPr>
        <b/>
        <sz val="11"/>
        <color theme="1"/>
        <rFont val="Franklin Gothic Book"/>
        <family val="2"/>
        <scheme val="minor"/>
      </rPr>
      <t>PROJECTION:</t>
    </r>
    <r>
      <rPr>
        <sz val="11"/>
        <color theme="1"/>
        <rFont val="Franklin Gothic Book"/>
        <family val="2"/>
        <scheme val="minor"/>
      </rPr>
      <t xml:space="preserve"> Plan to utilize $2k from carryforward for professional development (conference fees)                                                                                               </t>
    </r>
    <r>
      <rPr>
        <b/>
        <sz val="11"/>
        <color rgb="FF0000FF"/>
        <rFont val="Franklin Gothic Book"/>
        <family val="2"/>
        <scheme val="minor"/>
      </rPr>
      <t>ACTUAL:</t>
    </r>
    <r>
      <rPr>
        <sz val="11"/>
        <color rgb="FF0000FF"/>
        <rFont val="Franklin Gothic Book"/>
        <family val="2"/>
        <scheme val="minor"/>
      </rPr>
      <t xml:space="preserve"> Carryforward was $5k less than anticipated, after covering out printing expenese of $500 and furniture expense of $4,500 we did not have any carryforward funds remaining to cover Professional Developlement expenses for FY21. We anticipate having salary savings during FY21 that will offset the Professional Development expenses incurred instead of the use of carryforward.</t>
    </r>
  </si>
  <si>
    <r>
      <rPr>
        <b/>
        <sz val="11"/>
        <color theme="1"/>
        <rFont val="Franklin Gothic Book"/>
        <family val="2"/>
        <scheme val="minor"/>
      </rPr>
      <t xml:space="preserve">PROJECTION: </t>
    </r>
    <r>
      <rPr>
        <sz val="11"/>
        <color theme="1"/>
        <rFont val="Franklin Gothic Book"/>
        <family val="2"/>
        <scheme val="minor"/>
      </rPr>
      <t xml:space="preserve">Plan to utilize $5k from carryforward to purchase new office furniture                                                                                                          </t>
    </r>
    <r>
      <rPr>
        <b/>
        <sz val="11"/>
        <color rgb="FF0000FF"/>
        <rFont val="Franklin Gothic Book"/>
        <family val="2"/>
        <scheme val="minor"/>
      </rPr>
      <t>ACTUAL:</t>
    </r>
    <r>
      <rPr>
        <sz val="11"/>
        <color rgb="FF0000FF"/>
        <rFont val="Franklin Gothic Book"/>
        <family val="2"/>
        <scheme val="minor"/>
      </rPr>
      <t xml:space="preserve"> Carryforward was less than anticipated but it was enough to cover the cost of office furniture since the actual furniture expense was $4,500, $500 less than our projection</t>
    </r>
  </si>
  <si>
    <r>
      <rPr>
        <b/>
        <sz val="11"/>
        <color theme="1"/>
        <rFont val="Franklin Gothic Book"/>
        <family val="2"/>
        <scheme val="minor"/>
      </rPr>
      <t>PROJECTION:</t>
    </r>
    <r>
      <rPr>
        <sz val="11"/>
        <color theme="1"/>
        <rFont val="Franklin Gothic Book"/>
        <family val="2"/>
        <scheme val="minor"/>
      </rPr>
      <t xml:space="preserve"> Plan to utilize $500 from carryforward to cover printing costs </t>
    </r>
    <r>
      <rPr>
        <b/>
        <sz val="11"/>
        <color rgb="FF0000FF"/>
        <rFont val="Franklin Gothic Book"/>
        <family val="2"/>
        <scheme val="minor"/>
      </rPr>
      <t>ACTUAL:</t>
    </r>
    <r>
      <rPr>
        <sz val="11"/>
        <color rgb="FF0000FF"/>
        <rFont val="Franklin Gothic Book"/>
        <family val="2"/>
        <scheme val="minor"/>
      </rPr>
      <t xml:space="preserve"> Carryforward was less than anticipated but due to actual furniture expense coming in $500 less than projection we are still able to cover printing expense using carryforward funds</t>
    </r>
  </si>
  <si>
    <r>
      <t xml:space="preserve">PROJECTION: </t>
    </r>
    <r>
      <rPr>
        <sz val="11"/>
        <color theme="1"/>
        <rFont val="Franklin Gothic Book"/>
        <family val="2"/>
        <scheme val="minor"/>
      </rPr>
      <t xml:space="preserve">Expect to end FY20 with a surplus balance of $10K                </t>
    </r>
    <r>
      <rPr>
        <b/>
        <sz val="11"/>
        <color rgb="FF0000FF"/>
        <rFont val="Franklin Gothic Book"/>
        <family val="2"/>
        <scheme val="minor"/>
      </rPr>
      <t xml:space="preserve">ACTUAL: </t>
    </r>
    <r>
      <rPr>
        <sz val="11"/>
        <color rgb="FF0000FF"/>
        <rFont val="Franklin Gothic Book"/>
        <family val="2"/>
        <scheme val="minor"/>
      </rPr>
      <t>Actual carryforward was only $5k</t>
    </r>
  </si>
  <si>
    <t>6010101 – Regular Faculty</t>
  </si>
  <si>
    <t>6010102 – Regular Exempt</t>
  </si>
  <si>
    <t>6010103 – Regular NonExempt</t>
  </si>
  <si>
    <t>6010104 – Graduate Assistants/Fellows</t>
  </si>
  <si>
    <t>6010111 – Contractual Faculty</t>
  </si>
  <si>
    <t>6010112 – Contractual Exempt</t>
  </si>
  <si>
    <t>6010113 – Contractual NonExempt</t>
  </si>
  <si>
    <t>6010400 – Overtime Earnings</t>
  </si>
  <si>
    <t>6010500 – Shift Differential</t>
  </si>
  <si>
    <t>6012000 – Student Payments</t>
  </si>
  <si>
    <t>7020100 – Honorariums</t>
  </si>
  <si>
    <t>7020800 – Training and Staff Development</t>
  </si>
  <si>
    <t>7021000 – Research Subjects</t>
  </si>
  <si>
    <t>7021600 – Royalty Payments (AP1099 – Box 2) – refers to IRS form 1099</t>
  </si>
  <si>
    <t>7021700 – ACA Payments (used by Budget to allocate Affordable Care Act charges)</t>
  </si>
  <si>
    <t>7022100 – Stipends/Prizes (AP1099 – Box 3) – refers to IRS form 1099</t>
  </si>
  <si>
    <t>7029900 – Other Technical and Special Fees</t>
  </si>
  <si>
    <t>7030100 – Postage</t>
  </si>
  <si>
    <t>7030200 – Telephone</t>
  </si>
  <si>
    <t>7030500 – DBM (MD Dept of Budget and Management) Paid Telecommunications (CENTRAL BUDGET ONLY)</t>
  </si>
  <si>
    <t>7030600 – Cellular Telephone Equip &amp; Service</t>
  </si>
  <si>
    <t>7040100 – in State/Routine Operations</t>
  </si>
  <si>
    <t>7040115 – Athletic Team in State</t>
  </si>
  <si>
    <t>7040125 – Athletic Recruit in State</t>
  </si>
  <si>
    <t>7040300 – Out-of-State/Routine Operation</t>
  </si>
  <si>
    <t>7040310 – Athletic Team Out-of-State</t>
  </si>
  <si>
    <t>7040320 – Athletic Recruit Out-of-State</t>
  </si>
  <si>
    <t>7040330 – Travel – Foreign</t>
  </si>
  <si>
    <t>7080105 – Employment – Advertising</t>
  </si>
  <si>
    <t>7080400 – Printing and Reproduction</t>
  </si>
  <si>
    <t>7080500 – Bookbinding</t>
  </si>
  <si>
    <t>7080800 – Equipment Rental</t>
  </si>
  <si>
    <t>7080900 – Equipment Maint &amp; Repair</t>
  </si>
  <si>
    <t>7081100 – Food Services</t>
  </si>
  <si>
    <t>7081120 – Conference Services</t>
  </si>
  <si>
    <t>7081600 – Housekeeping</t>
  </si>
  <si>
    <t>7082100 – Studies – Consultant &amp; Legal Services</t>
  </si>
  <si>
    <t>7082600 – Freight and Delivery</t>
  </si>
  <si>
    <t>7083100 – OAH “Office of Administrative Hearings” (Budget Office Use)</t>
  </si>
  <si>
    <t>7083300 – eMaryland Marketplace (used by Budget)</t>
  </si>
  <si>
    <t>7087500 – Retirement Administrative Fee</t>
  </si>
  <si>
    <t>7089200 – Data Processing – Academic/Research</t>
  </si>
  <si>
    <t>7089300 – Data Processing – Admin</t>
  </si>
  <si>
    <t>7089400 – Statewide Personnel Sys Alloc</t>
  </si>
  <si>
    <t>7089700 – Enterprise Budget System (account used for payment to University System of Maryland for the new budget system)</t>
  </si>
  <si>
    <t>7089900 – Other Contract Serv – Non DP (Data Processing)</t>
  </si>
  <si>
    <t>7089910 – Athletic Officials</t>
  </si>
  <si>
    <t>7089915 – Recruitment Cost – non Employee</t>
  </si>
  <si>
    <t>7089920 – GNT Sub Contr $25,000 and under</t>
  </si>
  <si>
    <t>7089925 – GNT (Grant) Sub Contr over $25,000</t>
  </si>
  <si>
    <t>7090200 – Office and Other Supplies</t>
  </si>
  <si>
    <t>7090400 – Building &amp; Household Supply</t>
  </si>
  <si>
    <t>7091100 – Medical, Drugs and Chemicals</t>
  </si>
  <si>
    <t>7091400 – Instructional Supplies</t>
  </si>
  <si>
    <t>7091409 – Books (non-library)</t>
  </si>
  <si>
    <t>7091410 – Supplies – Lab</t>
  </si>
  <si>
    <t>7091411 – Instructional Supplies – Special Use</t>
  </si>
  <si>
    <t>7092000 – Food</t>
  </si>
  <si>
    <t>7092005 – Alcohol</t>
  </si>
  <si>
    <t>7092010 – Sponsored Research Meals</t>
  </si>
  <si>
    <t>7095100 – Items for Resale</t>
  </si>
  <si>
    <t>7099000 – Data Proc Acad Supplies</t>
  </si>
  <si>
    <t>7099100 – Data Proc – Admin Supplies</t>
  </si>
  <si>
    <t>7099900 – Audio Visual Supplies</t>
  </si>
  <si>
    <t>7099905 – Unallowable Supplies (used to refund unauthorized P Card charges)</t>
  </si>
  <si>
    <t>7099910 – Animals – Purchase &amp; Care of</t>
  </si>
  <si>
    <t>7099951 – Sensitive Equip &gt;$1k&lt;$5K</t>
  </si>
  <si>
    <t>Salary and Wages (PeopleSoft System Use only, must be corrected with RETRO)</t>
  </si>
  <si>
    <t>Fringes (PeopleSoft System Use only, most often corrected with RETRO)</t>
  </si>
  <si>
    <t>6015100 – Social Security Contributions</t>
  </si>
  <si>
    <t>6015200 – Health Insurance</t>
  </si>
  <si>
    <t>6015300 – Health Ins Special Subsidies</t>
  </si>
  <si>
    <t>6015400 – Retirees Health Ins Premiums</t>
  </si>
  <si>
    <t>6015700 – Other Post Employment Benefits</t>
  </si>
  <si>
    <t>6016000 – Early Retirement Surcharge</t>
  </si>
  <si>
    <t>6016100 – Employee’s Retirement</t>
  </si>
  <si>
    <t>6016105 – Employee’s Pension</t>
  </si>
  <si>
    <t>6016300 – Teachers’ Retirement System</t>
  </si>
  <si>
    <t>6016400 – Teachers’ Pension System</t>
  </si>
  <si>
    <t>6016500 – State Police Retirement System</t>
  </si>
  <si>
    <t>6016800 – Optional Retire/Pens Sys (TIAA)</t>
  </si>
  <si>
    <t>6016900 – Police Pension</t>
  </si>
  <si>
    <t>6017200 – Other Fringe Benefit Costs</t>
  </si>
  <si>
    <t>6017400 – Unemployment Compensation</t>
  </si>
  <si>
    <t>6017500 – Workers’ Compensation</t>
  </si>
  <si>
    <t>6019900 – Other Fringe Benefit Costs</t>
  </si>
  <si>
    <t>Other Student Benefits</t>
  </si>
  <si>
    <t>6018100 – Tuition Waivers – Students</t>
  </si>
  <si>
    <t>6019905 – GA Health Insurance</t>
  </si>
  <si>
    <t>6019910 – Student Health Insurance</t>
  </si>
  <si>
    <t>6019911 – Student Health Insur Reimburs</t>
  </si>
  <si>
    <t>Other Employee Benefits</t>
  </si>
  <si>
    <t>6015401 – Retirees Health Ins Prem-Man</t>
  </si>
  <si>
    <t>6018110 – Tuition Waivers – Employees</t>
  </si>
  <si>
    <t>6018200 – Employee Moving Reimb</t>
  </si>
  <si>
    <t>Other Salary Related Accounts</t>
  </si>
  <si>
    <t>6018905 – Turnover Expectancy (Budget use only)</t>
  </si>
  <si>
    <t>6019800 – Furloughs (Budget use only)</t>
  </si>
  <si>
    <t>Please note: if one department is reimbursing another department for an operating expense, and the reimbursement occurs in the same fiscal year as the initial expense, it is appropriate to debit and credit the expense account. However, if a department reimburses for a prior year expense, please use the transfer account 5833710 for both sides of the entry.</t>
  </si>
  <si>
    <t>Communication</t>
  </si>
  <si>
    <t>Travel</t>
  </si>
  <si>
    <t>Utilities</t>
  </si>
  <si>
    <t>7060300 – Fuel – Oil #2</t>
  </si>
  <si>
    <t>7060600 – Fuel – Natural Gas/Propane</t>
  </si>
  <si>
    <t>7062000 – Utilities – Electricity</t>
  </si>
  <si>
    <t>7062100 – Utilities – Water/Sewage</t>
  </si>
  <si>
    <t>7062200 – Utilities – Steam</t>
  </si>
  <si>
    <r>
      <t>7069800 – Loan Repayment – Energy Cons Loan Fund (</t>
    </r>
    <r>
      <rPr>
        <sz val="8"/>
        <color rgb="FF0000FF"/>
        <rFont val="Arial"/>
        <family val="2"/>
      </rPr>
      <t>Fund 4120 ONLY )</t>
    </r>
  </si>
  <si>
    <t>7069901 – Utilities Reimbursement</t>
  </si>
  <si>
    <t>Motor Vehicles</t>
  </si>
  <si>
    <t>7070100 – Purchase Cost Motor Veh &gt;$5k</t>
  </si>
  <si>
    <t>7070109 – Purchase Cost Motor Vehicles &lt;$5k</t>
  </si>
  <si>
    <t>7070110 – Capital Lease Motor Vehicles</t>
  </si>
  <si>
    <t>7070198 – Boat &lt;$5k</t>
  </si>
  <si>
    <t>7070199 – Boat &gt;$5k</t>
  </si>
  <si>
    <t>7070200 – Gas and Oil</t>
  </si>
  <si>
    <t>7070300 – Motor Vic Maint and Repair</t>
  </si>
  <si>
    <t>7070400 – Insurance</t>
  </si>
  <si>
    <t>Contractual Services</t>
  </si>
  <si>
    <t>7089930 – Unallowable Services (used to refund unauthorized P Card charges)</t>
  </si>
  <si>
    <t>7089998 – Building Maint. Contractual Services (account used for dept. portion of Facility Mgmt’s Building Maint.)</t>
  </si>
  <si>
    <r>
      <t>7089999 – Building Maint. Contractual Services -FM </t>
    </r>
    <r>
      <rPr>
        <sz val="8"/>
        <color rgb="FF0000FF"/>
        <rFont val="Arial"/>
        <family val="2"/>
      </rPr>
      <t>(Fund 4120/9999 ONLY. Account</t>
    </r>
    <r>
      <rPr>
        <sz val="8"/>
        <color rgb="FF333333"/>
        <rFont val="Arial"/>
        <family val="2"/>
      </rPr>
      <t> </t>
    </r>
    <r>
      <rPr>
        <sz val="8"/>
        <color rgb="FF0000FF"/>
        <rFont val="Arial"/>
        <family val="2"/>
      </rPr>
      <t>used for Facility Mgmt portion of Building Maint.)</t>
    </r>
  </si>
  <si>
    <t>Supplies</t>
  </si>
  <si>
    <t>7099952 – Non Capital Equip. &lt;$5K PER UNIT</t>
  </si>
  <si>
    <r>
      <t>7099955 – Non Capital Equip. &lt;$5K PER UNIT – (</t>
    </r>
    <r>
      <rPr>
        <sz val="8"/>
        <color rgb="FF0000FF"/>
        <rFont val="Arial"/>
        <family val="2"/>
      </rPr>
      <t>Funds 4120 / 9999 ONLY)</t>
    </r>
  </si>
  <si>
    <t>7099956 – Non Capital Furniture &lt;$5K PER UNIT</t>
  </si>
  <si>
    <t>Equipment</t>
  </si>
  <si>
    <t>7099950 – Sensitive Equipment – General</t>
  </si>
  <si>
    <t>7110710 – Library Books – AOK Libr</t>
  </si>
  <si>
    <t>7110711 – Library Serials – AOK Libr</t>
  </si>
  <si>
    <r>
      <t>7119900 – Cap Equip $5K PER ITEM</t>
    </r>
    <r>
      <rPr>
        <sz val="8"/>
        <color rgb="FF0000FF"/>
        <rFont val="Arial"/>
        <family val="2"/>
      </rPr>
      <t> (Never Used within PCARD)</t>
    </r>
  </si>
  <si>
    <r>
      <t>7119910 – Purchase Comp Equip &gt; $5k PER ITEM (</t>
    </r>
    <r>
      <rPr>
        <sz val="8"/>
        <color rgb="FF0000FF"/>
        <rFont val="Arial"/>
        <family val="2"/>
      </rPr>
      <t>Never Used within PCARD)</t>
    </r>
  </si>
  <si>
    <t>7119911 – Fabricated Equipment</t>
  </si>
  <si>
    <t>Grant Awards and Other Contributions</t>
  </si>
  <si>
    <t>7120400 – EducGrants – NEED (from SAR)</t>
  </si>
  <si>
    <t>7120420 – ED Grants – FIXED</t>
  </si>
  <si>
    <t>7120421 – OIA Scholarships</t>
  </si>
  <si>
    <t>7120450 – Non FA Scholarships</t>
  </si>
  <si>
    <t>7129900 – Other Grant, Subsidy &amp; Contributions (this account is used for departmental scholarships)</t>
  </si>
  <si>
    <r>
      <t>7129910 – Service Center Charges (</t>
    </r>
    <r>
      <rPr>
        <sz val="8"/>
        <color rgb="FF0000FF"/>
        <rFont val="Arial"/>
        <family val="2"/>
      </rPr>
      <t>Used with Fund 1116)</t>
    </r>
  </si>
  <si>
    <t>Fixed Charges</t>
  </si>
  <si>
    <t>7130100 – Rent (Real Property)</t>
  </si>
  <si>
    <t>7130200 – Ins Paid To State</t>
  </si>
  <si>
    <t>7130500 – Assoc Dues and Subscriptions</t>
  </si>
  <si>
    <t>7130600 – Debt Service (used by Plant Accounting and Inventory Control department)</t>
  </si>
  <si>
    <t>7130700 – Interest – Bonds</t>
  </si>
  <si>
    <r>
      <t>7131116  – Service Unit Depreciation (</t>
    </r>
    <r>
      <rPr>
        <sz val="8"/>
        <color rgb="FF0000FF"/>
        <rFont val="Arial"/>
        <family val="2"/>
      </rPr>
      <t>Used with Fund 1116)</t>
    </r>
  </si>
  <si>
    <t>7130900 – Ins (No STO – State Treasurer’s Office – Payments)</t>
  </si>
  <si>
    <t>7139900 – Other Fixed Charges</t>
  </si>
  <si>
    <t>7139920 – Bad Debt Expense</t>
  </si>
  <si>
    <t>7139930 – Federal Taxes</t>
  </si>
  <si>
    <r>
      <t>7080100 – Advertising  (Newspaper, radio or TV ads for a program or University related event. Does </t>
    </r>
    <r>
      <rPr>
        <i/>
        <u/>
        <sz val="8"/>
        <color rgb="FF333333"/>
        <rFont val="Arial"/>
        <family val="2"/>
      </rPr>
      <t>not</t>
    </r>
    <r>
      <rPr>
        <i/>
        <sz val="8"/>
        <color rgb="FF333333"/>
        <rFont val="Arial"/>
        <family val="2"/>
      </rPr>
      <t> include job recruitment ads.)</t>
    </r>
  </si>
  <si>
    <r>
      <rPr>
        <b/>
        <sz val="12"/>
        <color rgb="FF333333"/>
        <rFont val="Arial"/>
        <family val="2"/>
      </rPr>
      <t xml:space="preserve">Operating Costs:                     </t>
    </r>
    <r>
      <rPr>
        <b/>
        <sz val="8"/>
        <color rgb="FF333333"/>
        <rFont val="Arial"/>
        <family val="2"/>
      </rPr>
      <t>Special and Technical</t>
    </r>
  </si>
  <si>
    <t>MISC - use for an account code that is not listed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</si>
</sst>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3" x14ac:knownFonts="1">
    <font>
      <sz val="11"/>
      <color theme="1"/>
      <name val="Franklin Gothic Book"/>
      <family val="2"/>
      <scheme val="minor"/>
    </font>
    <font>
      <sz val="11"/>
      <color theme="1"/>
      <name val="Franklin Gothic Book"/>
      <family val="2"/>
      <scheme val="minor"/>
    </font>
    <font>
      <sz val="11"/>
      <name val="Franklin Gothic Medium"/>
      <family val="2"/>
      <scheme val="major"/>
    </font>
    <font>
      <sz val="12"/>
      <name val="Franklin Gothic Medium"/>
      <family val="2"/>
      <scheme val="major"/>
    </font>
    <font>
      <sz val="14"/>
      <name val="Franklin Gothic Medium"/>
      <family val="2"/>
      <scheme val="major"/>
    </font>
    <font>
      <b/>
      <sz val="11"/>
      <name val="Franklin Gothic Book"/>
      <family val="2"/>
      <scheme val="minor"/>
    </font>
    <font>
      <sz val="11"/>
      <name val="Franklin Gothic Book"/>
      <family val="2"/>
      <scheme val="minor"/>
    </font>
    <font>
      <sz val="11"/>
      <color theme="1"/>
      <name val="Franklin Gothic Book"/>
      <family val="2"/>
      <scheme val="minor"/>
    </font>
    <font>
      <b/>
      <sz val="11"/>
      <color theme="1"/>
      <name val="Franklin Gothic Book"/>
      <family val="2"/>
      <scheme val="minor"/>
    </font>
    <font>
      <b/>
      <sz val="11"/>
      <color rgb="FFC00000"/>
      <name val="Franklin Gothic Book"/>
      <family val="2"/>
      <scheme val="minor"/>
    </font>
    <font>
      <sz val="11"/>
      <color rgb="FFC00000"/>
      <name val="Franklin Gothic Book"/>
      <family val="2"/>
      <scheme val="minor"/>
    </font>
    <font>
      <sz val="16"/>
      <name val="Franklin Gothic Medium"/>
      <family val="2"/>
      <scheme val="major"/>
    </font>
    <font>
      <sz val="22"/>
      <name val="Franklin Gothic Medium"/>
      <family val="2"/>
      <scheme val="major"/>
    </font>
    <font>
      <sz val="12"/>
      <color rgb="FF0000FF"/>
      <name val="Franklin Gothic Medium"/>
      <family val="2"/>
      <scheme val="major"/>
    </font>
    <font>
      <i/>
      <sz val="18"/>
      <name val="Franklin Gothic Medium"/>
      <family val="2"/>
      <scheme val="major"/>
    </font>
    <font>
      <b/>
      <sz val="11"/>
      <color rgb="FF0000FF"/>
      <name val="Franklin Gothic Book"/>
      <family val="2"/>
      <scheme val="minor"/>
    </font>
    <font>
      <sz val="11"/>
      <color rgb="FF0000FF"/>
      <name val="Franklin Gothic Book"/>
      <family val="2"/>
      <scheme val="minor"/>
    </font>
    <font>
      <sz val="8"/>
      <color rgb="FF333333"/>
      <name val="Arial"/>
      <family val="2"/>
    </font>
    <font>
      <b/>
      <sz val="8"/>
      <color rgb="FF333333"/>
      <name val="Arial"/>
      <family val="2"/>
    </font>
    <font>
      <sz val="8"/>
      <color rgb="FF0000FF"/>
      <name val="Arial"/>
      <family val="2"/>
    </font>
    <font>
      <i/>
      <sz val="8"/>
      <color rgb="FF333333"/>
      <name val="Arial"/>
      <family val="2"/>
    </font>
    <font>
      <i/>
      <u/>
      <sz val="8"/>
      <color rgb="FF333333"/>
      <name val="Arial"/>
      <family val="2"/>
    </font>
    <font>
      <b/>
      <sz val="12"/>
      <color rgb="FF333333"/>
      <name val="Arial"/>
      <family val="2"/>
    </font>
  </fonts>
  <fills count="5">
    <fill>
      <patternFill patternType="none"/>
    </fill>
    <fill>
      <patternFill patternType="gray125"/>
    </fill>
    <fill>
      <patternFill patternType="solid">
        <fgColor theme="6"/>
        <bgColor indexed="64"/>
      </patternFill>
    </fill>
    <fill>
      <patternFill patternType="solid">
        <fgColor theme="6" tint="0.79998168889431442"/>
        <bgColor indexed="64"/>
      </patternFill>
    </fill>
    <fill>
      <patternFill patternType="solid">
        <fgColor theme="0" tint="-4.9989318521683403E-2"/>
        <bgColor indexed="64"/>
      </patternFill>
    </fill>
  </fills>
  <borders count="10">
    <border>
      <left/>
      <right/>
      <top/>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right/>
      <top style="thin">
        <color indexed="64"/>
      </top>
      <bottom style="double">
        <color indexed="64"/>
      </bottom>
      <diagonal/>
    </border>
    <border>
      <left style="thick">
        <color auto="1"/>
      </left>
      <right/>
      <top style="thin">
        <color theme="6"/>
      </top>
      <bottom style="thin">
        <color theme="6"/>
      </bottom>
      <diagonal/>
    </border>
    <border>
      <left style="thick">
        <color auto="1"/>
      </left>
      <right/>
      <top/>
      <bottom/>
      <diagonal/>
    </border>
    <border>
      <left style="thick">
        <color auto="1"/>
      </left>
      <right/>
      <top style="thin">
        <color indexed="64"/>
      </top>
      <bottom style="double">
        <color indexed="64"/>
      </bottom>
      <diagonal/>
    </border>
    <border>
      <left/>
      <right style="thin">
        <color theme="6"/>
      </right>
      <top/>
      <bottom style="double">
        <color indexed="64"/>
      </bottom>
      <diagonal/>
    </border>
    <border>
      <left style="thin">
        <color theme="6"/>
      </left>
      <right style="thin">
        <color theme="6"/>
      </right>
      <top style="thin">
        <color theme="6"/>
      </top>
      <bottom style="thin">
        <color theme="6"/>
      </bottom>
      <diagonal/>
    </border>
  </borders>
  <cellStyleXfs count="9">
    <xf numFmtId="0" fontId="0" fillId="0" borderId="0">
      <alignment vertical="center" wrapText="1"/>
    </xf>
    <xf numFmtId="9" fontId="1" fillId="0" borderId="0" applyFont="0" applyFill="0" applyBorder="0" applyAlignment="0" applyProtection="0"/>
    <xf numFmtId="14" fontId="6" fillId="0" borderId="0" applyFont="0" applyFill="0" applyBorder="0">
      <alignment horizontal="right"/>
    </xf>
    <xf numFmtId="0" fontId="4" fillId="0" borderId="0">
      <alignment horizontal="left"/>
    </xf>
    <xf numFmtId="0" fontId="2" fillId="0" borderId="0" applyNumberFormat="0" applyFill="0" applyProtection="0">
      <alignment vertical="center"/>
    </xf>
    <xf numFmtId="14" fontId="3" fillId="0" borderId="0" applyFill="0" applyAlignment="0" applyProtection="0"/>
    <xf numFmtId="0" fontId="2" fillId="2" borderId="0">
      <alignment horizontal="left"/>
    </xf>
    <xf numFmtId="0" fontId="5" fillId="0" borderId="0" applyNumberFormat="0" applyFill="0" applyBorder="0" applyAlignment="0" applyProtection="0"/>
    <xf numFmtId="44" fontId="7" fillId="0" borderId="0" applyFont="0" applyFill="0" applyBorder="0" applyAlignment="0" applyProtection="0"/>
  </cellStyleXfs>
  <cellXfs count="89">
    <xf numFmtId="0" fontId="0" fillId="0" borderId="0" xfId="0">
      <alignment vertical="center" wrapText="1"/>
    </xf>
    <xf numFmtId="0" fontId="0" fillId="0" borderId="0" xfId="0" applyProtection="1">
      <alignment vertical="center" wrapText="1"/>
      <protection locked="0"/>
    </xf>
    <xf numFmtId="0" fontId="2" fillId="0" borderId="0" xfId="4" applyAlignment="1" applyProtection="1">
      <alignment horizontal="left" vertical="center" wrapText="1"/>
      <protection locked="0"/>
    </xf>
    <xf numFmtId="0" fontId="2" fillId="2" borderId="1" xfId="6" applyNumberFormat="1" applyFont="1" applyFill="1" applyBorder="1" applyAlignment="1" applyProtection="1">
      <alignment horizontal="center" vertical="center"/>
      <protection locked="0"/>
    </xf>
    <xf numFmtId="0" fontId="2" fillId="2" borderId="2" xfId="6" applyNumberFormat="1" applyFont="1" applyFill="1" applyBorder="1" applyAlignment="1" applyProtection="1">
      <alignment horizontal="center" vertical="center"/>
      <protection locked="0"/>
    </xf>
    <xf numFmtId="0" fontId="2" fillId="2" borderId="5" xfId="6" applyNumberFormat="1" applyFont="1" applyFill="1" applyBorder="1" applyAlignment="1" applyProtection="1">
      <alignment horizontal="center" vertical="center"/>
      <protection locked="0"/>
    </xf>
    <xf numFmtId="0" fontId="2" fillId="2" borderId="3" xfId="6" applyNumberFormat="1" applyFont="1" applyFill="1" applyBorder="1" applyAlignment="1" applyProtection="1">
      <alignment horizontal="center" vertical="center"/>
      <protection locked="0"/>
    </xf>
    <xf numFmtId="0" fontId="2" fillId="2" borderId="0" xfId="6" applyNumberFormat="1" applyFont="1" applyFill="1" applyBorder="1" applyAlignment="1" applyProtection="1">
      <alignment horizontal="center" vertical="center" wrapText="1"/>
      <protection locked="0"/>
    </xf>
    <xf numFmtId="0" fontId="2" fillId="0" borderId="0" xfId="4" applyProtection="1">
      <alignment vertical="center"/>
      <protection locked="0"/>
    </xf>
    <xf numFmtId="0" fontId="2" fillId="0" borderId="6" xfId="4" applyBorder="1" applyProtection="1">
      <alignment vertical="center"/>
      <protection locked="0"/>
    </xf>
    <xf numFmtId="0" fontId="2" fillId="2" borderId="0" xfId="6" applyAlignment="1" applyProtection="1">
      <alignment horizontal="center" vertical="center"/>
      <protection locked="0"/>
    </xf>
    <xf numFmtId="0" fontId="2" fillId="2" borderId="6" xfId="6" applyBorder="1" applyAlignment="1" applyProtection="1">
      <alignment horizontal="center" vertical="center"/>
      <protection locked="0"/>
    </xf>
    <xf numFmtId="0" fontId="5" fillId="2" borderId="0" xfId="7"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44" fontId="0" fillId="0" borderId="0" xfId="8" applyFont="1" applyFill="1" applyBorder="1" applyAlignment="1" applyProtection="1">
      <alignment horizontal="center" vertical="center"/>
      <protection locked="0"/>
    </xf>
    <xf numFmtId="44" fontId="0" fillId="0" borderId="6" xfId="8" applyFont="1" applyFill="1" applyBorder="1" applyAlignment="1" applyProtection="1">
      <alignment horizontal="center" vertical="center"/>
      <protection locked="0"/>
    </xf>
    <xf numFmtId="9" fontId="0" fillId="0" borderId="0" xfId="1" applyFont="1" applyFill="1" applyBorder="1" applyAlignment="1" applyProtection="1">
      <alignment horizontal="center" vertical="center"/>
      <protection locked="0"/>
    </xf>
    <xf numFmtId="9" fontId="0" fillId="0" borderId="0" xfId="1" applyFont="1" applyFill="1" applyBorder="1" applyAlignment="1" applyProtection="1">
      <alignment horizontal="left" vertical="center" wrapText="1"/>
      <protection locked="0"/>
    </xf>
    <xf numFmtId="0" fontId="0" fillId="0" borderId="0" xfId="0" applyFill="1" applyBorder="1" applyProtection="1">
      <alignment vertical="center" wrapText="1"/>
      <protection locked="0"/>
    </xf>
    <xf numFmtId="0" fontId="0" fillId="0" borderId="0" xfId="0" applyFill="1" applyBorder="1" applyAlignment="1" applyProtection="1">
      <alignment horizontal="left" vertical="center" wrapText="1"/>
      <protection locked="0"/>
    </xf>
    <xf numFmtId="44" fontId="9" fillId="0" borderId="4" xfId="0" applyNumberFormat="1" applyFont="1" applyFill="1" applyBorder="1" applyAlignment="1" applyProtection="1">
      <alignment horizontal="center" vertical="center"/>
      <protection locked="0"/>
    </xf>
    <xf numFmtId="44" fontId="9" fillId="0" borderId="7" xfId="0" applyNumberFormat="1" applyFont="1" applyFill="1" applyBorder="1" applyAlignment="1" applyProtection="1">
      <alignment horizontal="center" vertical="center"/>
      <protection locked="0"/>
    </xf>
    <xf numFmtId="10" fontId="9" fillId="0" borderId="4" xfId="0" applyNumberFormat="1" applyFont="1" applyFill="1" applyBorder="1" applyAlignment="1" applyProtection="1">
      <alignment horizontal="center" vertical="center"/>
      <protection locked="0"/>
    </xf>
    <xf numFmtId="0" fontId="10" fillId="0" borderId="0" xfId="0" applyFont="1" applyProtection="1">
      <alignment vertical="center" wrapText="1"/>
      <protection locked="0"/>
    </xf>
    <xf numFmtId="0" fontId="9" fillId="0" borderId="4"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wrapText="1"/>
      <protection locked="0"/>
    </xf>
    <xf numFmtId="44" fontId="5" fillId="2" borderId="4" xfId="0" applyNumberFormat="1" applyFont="1" applyFill="1" applyBorder="1" applyAlignment="1" applyProtection="1">
      <alignment horizontal="center" vertical="center"/>
      <protection locked="0"/>
    </xf>
    <xf numFmtId="44" fontId="5" fillId="2" borderId="7" xfId="0" applyNumberFormat="1" applyFont="1" applyFill="1" applyBorder="1" applyAlignment="1" applyProtection="1">
      <alignment horizontal="center" vertical="center"/>
      <protection locked="0"/>
    </xf>
    <xf numFmtId="10" fontId="5" fillId="2" borderId="4" xfId="0" applyNumberFormat="1" applyFont="1" applyFill="1" applyBorder="1" applyAlignment="1" applyProtection="1">
      <alignment horizontal="center" vertical="center"/>
      <protection locked="0"/>
    </xf>
    <xf numFmtId="0" fontId="9" fillId="2" borderId="8" xfId="0" applyFont="1" applyFill="1" applyBorder="1" applyAlignment="1">
      <alignment horizontal="left" vertical="center" wrapText="1"/>
    </xf>
    <xf numFmtId="0" fontId="9" fillId="0" borderId="4" xfId="0" applyFont="1" applyFill="1" applyBorder="1" applyAlignment="1" applyProtection="1">
      <alignment horizontal="left" vertical="center" wrapText="1"/>
      <protection locked="0"/>
    </xf>
    <xf numFmtId="0" fontId="8" fillId="0" borderId="0" xfId="0" applyFont="1" applyProtection="1">
      <alignment vertical="center" wrapText="1"/>
      <protection locked="0"/>
    </xf>
    <xf numFmtId="0" fontId="8" fillId="3" borderId="1" xfId="0" applyFont="1" applyFill="1" applyBorder="1" applyAlignment="1" applyProtection="1">
      <alignment horizontal="center" vertical="center" wrapText="1"/>
    </xf>
    <xf numFmtId="44" fontId="8" fillId="3" borderId="2" xfId="8" applyNumberFormat="1" applyFont="1" applyFill="1" applyBorder="1" applyAlignment="1" applyProtection="1">
      <alignment horizontal="center" vertical="center"/>
      <protection locked="0"/>
    </xf>
    <xf numFmtId="44" fontId="8" fillId="3" borderId="5" xfId="8" applyNumberFormat="1" applyFont="1" applyFill="1" applyBorder="1" applyAlignment="1" applyProtection="1">
      <alignment horizontal="center" vertical="center"/>
      <protection locked="0"/>
    </xf>
    <xf numFmtId="9" fontId="8" fillId="3" borderId="2" xfId="1" applyNumberFormat="1" applyFont="1" applyFill="1" applyBorder="1" applyAlignment="1" applyProtection="1">
      <alignment horizontal="center" vertical="center"/>
      <protection locked="0"/>
    </xf>
    <xf numFmtId="9" fontId="8" fillId="3" borderId="3" xfId="1" applyNumberFormat="1" applyFont="1" applyFill="1" applyBorder="1" applyAlignment="1" applyProtection="1">
      <alignment horizontal="left" vertical="center" wrapText="1"/>
      <protection locked="0"/>
    </xf>
    <xf numFmtId="14" fontId="13" fillId="0" borderId="0" xfId="2" applyFont="1" applyProtection="1">
      <alignment horizontal="right"/>
      <protection locked="0"/>
    </xf>
    <xf numFmtId="0" fontId="11" fillId="0" borderId="0" xfId="4" applyFont="1" applyProtection="1">
      <alignment vertical="center"/>
      <protection locked="0"/>
    </xf>
    <xf numFmtId="14" fontId="3" fillId="0" borderId="0" xfId="2" applyFont="1" applyAlignment="1" applyProtection="1">
      <alignment horizontal="left" vertical="center" wrapText="1"/>
    </xf>
    <xf numFmtId="0" fontId="2" fillId="0" borderId="0" xfId="4" applyAlignment="1" applyProtection="1">
      <alignment horizontal="left" vertical="center" wrapText="1"/>
    </xf>
    <xf numFmtId="0" fontId="0" fillId="0" borderId="0" xfId="0" applyFill="1" applyProtection="1">
      <alignment vertical="center" wrapText="1"/>
      <protection locked="0"/>
    </xf>
    <xf numFmtId="0" fontId="0" fillId="0" borderId="0" xfId="0" applyFill="1" applyBorder="1" applyProtection="1">
      <alignment vertical="center" wrapText="1"/>
    </xf>
    <xf numFmtId="0" fontId="4" fillId="0" borderId="0" xfId="3" applyProtection="1">
      <alignment horizontal="left"/>
    </xf>
    <xf numFmtId="0" fontId="0" fillId="0" borderId="0" xfId="0" applyProtection="1">
      <alignment vertical="center" wrapText="1"/>
    </xf>
    <xf numFmtId="0" fontId="0" fillId="0" borderId="0" xfId="0" applyFill="1" applyBorder="1" applyAlignment="1" applyProtection="1">
      <alignment vertical="center"/>
    </xf>
    <xf numFmtId="0" fontId="2" fillId="2" borderId="0" xfId="6" applyProtection="1">
      <alignment horizontal="left"/>
    </xf>
    <xf numFmtId="0" fontId="18" fillId="3" borderId="9" xfId="0" applyFont="1" applyFill="1" applyBorder="1" applyProtection="1">
      <alignment vertical="center" wrapText="1"/>
    </xf>
    <xf numFmtId="0" fontId="0" fillId="0" borderId="0" xfId="0" applyFill="1" applyProtection="1">
      <alignment vertical="center" wrapText="1"/>
    </xf>
    <xf numFmtId="0" fontId="18" fillId="4" borderId="9" xfId="0" applyFont="1" applyFill="1" applyBorder="1" applyProtection="1">
      <alignment vertical="center" wrapText="1"/>
    </xf>
    <xf numFmtId="0" fontId="20" fillId="4" borderId="9" xfId="0" applyFont="1" applyFill="1" applyBorder="1" applyProtection="1">
      <alignment vertical="center" wrapText="1"/>
    </xf>
    <xf numFmtId="0" fontId="12" fillId="0" borderId="0" xfId="3" applyFont="1" applyProtection="1">
      <alignment horizontal="left"/>
      <protection locked="0"/>
    </xf>
    <xf numFmtId="0" fontId="14" fillId="0" borderId="0" xfId="4" applyFont="1" applyProtection="1">
      <alignment vertical="center"/>
      <protection locked="0"/>
    </xf>
    <xf numFmtId="0" fontId="12" fillId="0" borderId="0" xfId="3" applyFont="1" applyProtection="1">
      <alignment horizontal="left"/>
    </xf>
    <xf numFmtId="14" fontId="13" fillId="0" borderId="0" xfId="2" applyFont="1" applyProtection="1">
      <alignment horizontal="right"/>
    </xf>
    <xf numFmtId="0" fontId="14" fillId="0" borderId="0" xfId="4" applyFont="1" applyProtection="1">
      <alignment vertical="center"/>
    </xf>
    <xf numFmtId="0" fontId="11" fillId="0" borderId="0" xfId="4" applyFont="1" applyProtection="1">
      <alignment vertical="center"/>
    </xf>
    <xf numFmtId="0" fontId="2" fillId="2" borderId="1" xfId="6" applyNumberFormat="1" applyFont="1" applyFill="1" applyBorder="1" applyAlignment="1" applyProtection="1">
      <alignment horizontal="center" vertical="center"/>
    </xf>
    <xf numFmtId="0" fontId="2" fillId="2" borderId="2" xfId="6" applyNumberFormat="1" applyFont="1" applyFill="1" applyBorder="1" applyAlignment="1" applyProtection="1">
      <alignment horizontal="center" vertical="center"/>
    </xf>
    <xf numFmtId="0" fontId="2" fillId="2" borderId="5" xfId="6" applyNumberFormat="1" applyFont="1" applyFill="1" applyBorder="1" applyAlignment="1" applyProtection="1">
      <alignment horizontal="center" vertical="center"/>
    </xf>
    <xf numFmtId="0" fontId="2" fillId="2" borderId="3" xfId="6" applyNumberFormat="1" applyFont="1" applyFill="1" applyBorder="1" applyAlignment="1" applyProtection="1">
      <alignment horizontal="center" vertical="center"/>
    </xf>
    <xf numFmtId="0" fontId="2" fillId="2" borderId="0" xfId="6" applyNumberFormat="1" applyFont="1" applyFill="1" applyBorder="1" applyAlignment="1" applyProtection="1">
      <alignment horizontal="center" vertical="center" wrapText="1"/>
    </xf>
    <xf numFmtId="44" fontId="8" fillId="3" borderId="2" xfId="8" applyNumberFormat="1" applyFont="1" applyFill="1" applyBorder="1" applyAlignment="1" applyProtection="1">
      <alignment horizontal="center" vertical="center"/>
    </xf>
    <xf numFmtId="44" fontId="8" fillId="3" borderId="5" xfId="8" applyNumberFormat="1" applyFont="1" applyFill="1" applyBorder="1" applyAlignment="1" applyProtection="1">
      <alignment horizontal="center" vertical="center"/>
    </xf>
    <xf numFmtId="9" fontId="8" fillId="3" borderId="2" xfId="1" applyNumberFormat="1" applyFont="1" applyFill="1" applyBorder="1" applyAlignment="1" applyProtection="1">
      <alignment horizontal="center" vertical="center"/>
    </xf>
    <xf numFmtId="9" fontId="8" fillId="3" borderId="3" xfId="1" applyNumberFormat="1" applyFont="1" applyFill="1" applyBorder="1" applyAlignment="1" applyProtection="1">
      <alignment horizontal="left" vertical="center" wrapText="1"/>
    </xf>
    <xf numFmtId="0" fontId="8" fillId="0" borderId="0" xfId="0" applyFont="1" applyProtection="1">
      <alignment vertical="center" wrapText="1"/>
    </xf>
    <xf numFmtId="0" fontId="2" fillId="0" borderId="0" xfId="4" applyProtection="1">
      <alignment vertical="center"/>
    </xf>
    <xf numFmtId="0" fontId="2" fillId="0" borderId="6" xfId="4" applyBorder="1" applyProtection="1">
      <alignment vertical="center"/>
    </xf>
    <xf numFmtId="0" fontId="2" fillId="2" borderId="0" xfId="6" applyAlignment="1" applyProtection="1">
      <alignment horizontal="center" vertical="center"/>
    </xf>
    <xf numFmtId="0" fontId="2" fillId="2" borderId="6" xfId="6" applyBorder="1" applyAlignment="1" applyProtection="1">
      <alignment horizontal="center" vertical="center"/>
    </xf>
    <xf numFmtId="0" fontId="5" fillId="2" borderId="0" xfId="7" applyFill="1" applyAlignment="1" applyProtection="1">
      <alignment horizontal="center" vertical="center" wrapText="1"/>
    </xf>
    <xf numFmtId="0" fontId="0" fillId="0" borderId="0" xfId="0" applyAlignment="1" applyProtection="1">
      <alignment horizontal="center" vertical="center" wrapText="1"/>
    </xf>
    <xf numFmtId="44" fontId="0" fillId="0" borderId="0" xfId="8" applyFont="1" applyFill="1" applyBorder="1" applyAlignment="1" applyProtection="1">
      <alignment horizontal="center" vertical="center"/>
    </xf>
    <xf numFmtId="44" fontId="0" fillId="0" borderId="6" xfId="8" applyFont="1" applyFill="1" applyBorder="1" applyAlignment="1" applyProtection="1">
      <alignment horizontal="center" vertical="center"/>
    </xf>
    <xf numFmtId="9" fontId="0" fillId="0" borderId="0" xfId="1" applyFont="1" applyFill="1" applyBorder="1" applyAlignment="1" applyProtection="1">
      <alignment horizontal="center" vertical="center"/>
    </xf>
    <xf numFmtId="9" fontId="0" fillId="0" borderId="0" xfId="1" applyFont="1" applyFill="1" applyBorder="1" applyAlignment="1" applyProtection="1">
      <alignment horizontal="left" vertical="center" wrapText="1"/>
    </xf>
    <xf numFmtId="0" fontId="9" fillId="0" borderId="4" xfId="0" applyFont="1" applyFill="1" applyBorder="1" applyAlignment="1" applyProtection="1">
      <alignment horizontal="center" vertical="center"/>
    </xf>
    <xf numFmtId="44" fontId="9" fillId="0" borderId="4" xfId="0" applyNumberFormat="1" applyFont="1" applyFill="1" applyBorder="1" applyAlignment="1" applyProtection="1">
      <alignment horizontal="center" vertical="center"/>
    </xf>
    <xf numFmtId="44" fontId="9" fillId="0" borderId="7" xfId="0" applyNumberFormat="1" applyFont="1" applyFill="1" applyBorder="1" applyAlignment="1" applyProtection="1">
      <alignment horizontal="center" vertical="center"/>
    </xf>
    <xf numFmtId="10" fontId="9" fillId="0" borderId="4" xfId="0" applyNumberFormat="1" applyFont="1" applyFill="1" applyBorder="1" applyAlignment="1" applyProtection="1">
      <alignment horizontal="center" vertical="center"/>
    </xf>
    <xf numFmtId="0" fontId="9" fillId="0" borderId="4" xfId="0" applyFont="1" applyFill="1" applyBorder="1" applyAlignment="1" applyProtection="1">
      <alignment horizontal="left" vertical="center" wrapText="1"/>
    </xf>
    <xf numFmtId="0" fontId="10" fillId="0" borderId="0" xfId="0" applyFont="1" applyProtection="1">
      <alignment vertical="center" wrapText="1"/>
    </xf>
    <xf numFmtId="0" fontId="5" fillId="2" borderId="4" xfId="0" applyFont="1" applyFill="1" applyBorder="1" applyAlignment="1" applyProtection="1">
      <alignment horizontal="center" vertical="center" wrapText="1"/>
    </xf>
    <xf numFmtId="44" fontId="5" fillId="2" borderId="4" xfId="0" applyNumberFormat="1" applyFont="1" applyFill="1" applyBorder="1" applyAlignment="1" applyProtection="1">
      <alignment horizontal="center" vertical="center"/>
    </xf>
    <xf numFmtId="44" fontId="5" fillId="2" borderId="7" xfId="0" applyNumberFormat="1" applyFont="1" applyFill="1" applyBorder="1" applyAlignment="1" applyProtection="1">
      <alignment horizontal="center" vertical="center"/>
    </xf>
    <xf numFmtId="10" fontId="5" fillId="2" borderId="4" xfId="0" applyNumberFormat="1" applyFont="1" applyFill="1" applyBorder="1" applyAlignment="1" applyProtection="1">
      <alignment horizontal="center" vertical="center"/>
    </xf>
    <xf numFmtId="0" fontId="9" fillId="2" borderId="8"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xf>
  </cellXfs>
  <cellStyles count="9">
    <cellStyle name="Currency" xfId="8" builtinId="4"/>
    <cellStyle name="Date" xfId="2"/>
    <cellStyle name="Heading 1" xfId="4" builtinId="16" customBuiltin="1"/>
    <cellStyle name="Heading 2" xfId="5" builtinId="17" customBuiltin="1"/>
    <cellStyle name="Heading 3" xfId="6" builtinId="18" customBuiltin="1"/>
    <cellStyle name="Heading 4" xfId="7" builtinId="19" customBuiltin="1"/>
    <cellStyle name="Normal" xfId="0" builtinId="0" customBuiltin="1"/>
    <cellStyle name="Percent" xfId="1" builtinId="5"/>
    <cellStyle name="Title" xfId="3" builtinId="15" customBuiltin="1"/>
  </cellStyles>
  <dxfs count="36">
    <dxf>
      <fill>
        <patternFill patternType="none">
          <fgColor indexed="64"/>
          <bgColor indexed="65"/>
        </patternFill>
      </fill>
      <alignment horizontal="center" vertical="center" textRotation="0" wrapText="0" indent="0" justifyLastLine="0" shrinkToFit="0" readingOrder="0"/>
      <protection locked="1" hidden="0"/>
    </dxf>
    <dxf>
      <font>
        <b/>
        <strike val="0"/>
        <outline val="0"/>
        <shadow val="0"/>
        <u val="none"/>
        <vertAlign val="baseline"/>
        <sz val="11"/>
        <color rgb="FFC00000"/>
        <name val="Franklin Gothic Book"/>
        <scheme val="minor"/>
      </font>
      <fill>
        <patternFill patternType="none">
          <fgColor indexed="64"/>
          <bgColor indexed="65"/>
        </patternFill>
      </fill>
      <alignment horizontal="center" vertical="center" textRotation="0" wrapText="0" indent="0" justifyLastLine="0" shrinkToFit="0" readingOrder="0"/>
      <protection locked="1" hidden="0"/>
    </dxf>
    <dxf>
      <alignment horizontal="center" vertical="center" textRotation="0" indent="0" justifyLastLine="0" shrinkToFit="0" readingOrder="0"/>
      <protection locked="1" hidden="0"/>
    </dxf>
    <dxf>
      <font>
        <b/>
        <i val="0"/>
        <strike val="0"/>
        <condense val="0"/>
        <extend val="0"/>
        <outline val="0"/>
        <shadow val="0"/>
        <u val="none"/>
        <vertAlign val="baseline"/>
        <sz val="11"/>
        <color rgb="FFC00000"/>
        <name val="Franklin Gothic Book"/>
        <scheme val="minor"/>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double">
          <color indexed="64"/>
        </bottom>
      </border>
      <protection locked="1" hidden="0"/>
    </dxf>
    <dxf>
      <protection locked="1" hidden="0"/>
    </dxf>
    <dxf>
      <font>
        <b/>
        <i val="0"/>
        <strike val="0"/>
        <condense val="0"/>
        <extend val="0"/>
        <outline val="0"/>
        <shadow val="0"/>
        <u val="none"/>
        <vertAlign val="baseline"/>
        <sz val="11"/>
        <color rgb="FFC00000"/>
        <name val="Franklin Gothic Book"/>
        <scheme val="minor"/>
      </font>
      <numFmt numFmtId="14" formatCode="0.00%"/>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style="double">
          <color indexed="64"/>
        </bottom>
      </border>
      <protection locked="1" hidden="0"/>
    </dxf>
    <dxf>
      <protection locked="1" hidden="0"/>
    </dxf>
    <dxf>
      <font>
        <b/>
        <i val="0"/>
        <strike val="0"/>
        <condense val="0"/>
        <extend val="0"/>
        <outline val="0"/>
        <shadow val="0"/>
        <u val="none"/>
        <vertAlign val="baseline"/>
        <sz val="11"/>
        <color rgb="FFC00000"/>
        <name val="Franklin Gothic Book"/>
        <scheme val="minor"/>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style="double">
          <color indexed="64"/>
        </bottom>
      </border>
      <protection locked="1" hidden="0"/>
    </dxf>
    <dxf>
      <protection locked="1" hidden="0"/>
    </dxf>
    <dxf>
      <font>
        <b/>
        <i val="0"/>
        <strike val="0"/>
        <condense val="0"/>
        <extend val="0"/>
        <outline val="0"/>
        <shadow val="0"/>
        <u val="none"/>
        <vertAlign val="baseline"/>
        <sz val="11"/>
        <color rgb="FFC00000"/>
        <name val="Franklin Gothic Book"/>
        <scheme val="minor"/>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ck">
          <color auto="1"/>
        </left>
        <right/>
        <top style="thin">
          <color indexed="64"/>
        </top>
        <bottom style="double">
          <color indexed="64"/>
        </bottom>
      </border>
      <protection locked="1" hidden="0"/>
    </dxf>
    <dxf>
      <protection locked="1" hidden="0"/>
    </dxf>
    <dxf>
      <font>
        <b/>
        <i val="0"/>
        <strike val="0"/>
        <condense val="0"/>
        <extend val="0"/>
        <outline val="0"/>
        <shadow val="0"/>
        <u val="none"/>
        <vertAlign val="baseline"/>
        <sz val="11"/>
        <color rgb="FFC00000"/>
        <name val="Franklin Gothic Book"/>
        <scheme val="minor"/>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style="double">
          <color indexed="64"/>
        </bottom>
      </border>
      <protection locked="1" hidden="0"/>
    </dxf>
    <dxf>
      <protection locked="1" hidden="0"/>
    </dxf>
    <dxf>
      <font>
        <b/>
        <i val="0"/>
        <strike val="0"/>
        <condense val="0"/>
        <extend val="0"/>
        <outline val="0"/>
        <shadow val="0"/>
        <u val="none"/>
        <vertAlign val="baseline"/>
        <sz val="11"/>
        <color rgb="FFC00000"/>
        <name val="Franklin Gothic Book"/>
        <scheme val="minor"/>
      </font>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style="double">
          <color indexed="64"/>
        </bottom>
      </border>
      <protection locked="1" hidden="0"/>
    </dxf>
    <dxf>
      <protection locked="1" hidden="0"/>
    </dxf>
    <dxf>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ill>
        <patternFill patternType="none">
          <fgColor indexed="64"/>
          <bgColor indexed="65"/>
        </patternFill>
      </fill>
      <protection locked="1" hidden="0"/>
    </dxf>
    <dxf>
      <fill>
        <patternFill patternType="none">
          <fgColor rgb="FF000000"/>
          <bgColor rgb="FFFFFFFF"/>
        </patternFill>
      </fill>
      <alignment horizontal="general" vertical="center" textRotation="0" wrapText="0" indent="0" justifyLastLine="0" shrinkToFit="0" readingOrder="0"/>
    </dxf>
    <dxf>
      <fill>
        <patternFill patternType="none">
          <fgColor indexed="64"/>
          <bgColor indexed="65"/>
        </patternFill>
      </fill>
      <protection locked="1" hidden="0"/>
    </dxf>
    <dxf>
      <protection locked="1" hidden="0"/>
    </dxf>
    <dxf>
      <font>
        <b/>
        <i val="0"/>
        <strike val="0"/>
        <condense val="0"/>
        <extend val="0"/>
        <outline val="0"/>
        <shadow val="0"/>
        <u val="none"/>
        <vertAlign val="baseline"/>
        <sz val="11"/>
        <color rgb="FFC00000"/>
        <name val="Franklin Gothic Book"/>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indexed="64"/>
        </top>
        <bottom style="double">
          <color indexed="64"/>
        </bottom>
      </border>
      <protection locked="0" hidden="0"/>
    </dxf>
    <dxf>
      <font>
        <b/>
        <i val="0"/>
        <strike val="0"/>
        <condense val="0"/>
        <extend val="0"/>
        <outline val="0"/>
        <shadow val="0"/>
        <u val="none"/>
        <vertAlign val="baseline"/>
        <sz val="11"/>
        <color rgb="FFC00000"/>
        <name val="Franklin Gothic Book"/>
        <scheme val="minor"/>
      </font>
      <numFmt numFmtId="14" formatCode="0.00%"/>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style="double">
          <color indexed="64"/>
        </bottom>
      </border>
      <protection locked="0" hidden="0"/>
    </dxf>
    <dxf>
      <font>
        <b/>
        <i val="0"/>
        <strike val="0"/>
        <condense val="0"/>
        <extend val="0"/>
        <outline val="0"/>
        <shadow val="0"/>
        <u val="none"/>
        <vertAlign val="baseline"/>
        <sz val="11"/>
        <color rgb="FFC00000"/>
        <name val="Franklin Gothic Book"/>
        <scheme val="minor"/>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style="double">
          <color indexed="64"/>
        </bottom>
      </border>
      <protection locked="0" hidden="0"/>
    </dxf>
    <dxf>
      <font>
        <b/>
        <i val="0"/>
        <strike val="0"/>
        <condense val="0"/>
        <extend val="0"/>
        <outline val="0"/>
        <shadow val="0"/>
        <u val="none"/>
        <vertAlign val="baseline"/>
        <sz val="11"/>
        <color rgb="FFC00000"/>
        <name val="Franklin Gothic Book"/>
        <scheme val="minor"/>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outline="0">
        <left style="thick">
          <color auto="1"/>
        </left>
        <right/>
        <top style="thin">
          <color indexed="64"/>
        </top>
        <bottom style="double">
          <color indexed="64"/>
        </bottom>
      </border>
      <protection locked="0" hidden="0"/>
    </dxf>
    <dxf>
      <font>
        <b/>
        <i val="0"/>
        <strike val="0"/>
        <condense val="0"/>
        <extend val="0"/>
        <outline val="0"/>
        <shadow val="0"/>
        <u val="none"/>
        <vertAlign val="baseline"/>
        <sz val="11"/>
        <color rgb="FFC00000"/>
        <name val="Franklin Gothic Book"/>
        <scheme val="minor"/>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style="double">
          <color indexed="64"/>
        </bottom>
      </border>
      <protection locked="0" hidden="0"/>
    </dxf>
    <dxf>
      <font>
        <b/>
        <i val="0"/>
        <strike val="0"/>
        <condense val="0"/>
        <extend val="0"/>
        <outline val="0"/>
        <shadow val="0"/>
        <u val="none"/>
        <vertAlign val="baseline"/>
        <sz val="11"/>
        <color rgb="FFC00000"/>
        <name val="Franklin Gothic Book"/>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style="double">
          <color indexed="64"/>
        </bottom>
      </border>
      <protection locked="0" hidden="0"/>
    </dxf>
    <dxf>
      <border>
        <top style="thin">
          <color rgb="FF000000"/>
        </top>
      </border>
    </dxf>
    <dxf>
      <font>
        <b/>
        <strike val="0"/>
        <outline val="0"/>
        <shadow val="0"/>
        <u val="none"/>
        <vertAlign val="baseline"/>
        <sz val="11"/>
        <color rgb="FFC00000"/>
        <name val="Franklin Gothic Book"/>
        <scheme val="none"/>
      </font>
      <fill>
        <patternFill patternType="none">
          <fgColor rgb="FF000000"/>
          <bgColor rgb="FFFFFFFF"/>
        </patternFill>
      </fill>
      <alignment horizontal="center" vertical="center" textRotation="0" wrapText="0" indent="0" justifyLastLine="0" shrinkToFit="0" readingOrder="0"/>
      <protection locked="0" hidden="0"/>
    </dxf>
    <dxf>
      <fill>
        <patternFill patternType="none">
          <fgColor rgb="FF000000"/>
          <bgColor rgb="FFFFFFFF"/>
        </patternFill>
      </fill>
      <alignment horizontal="center" vertical="center" textRotation="0" wrapText="0" indent="0" justifyLastLine="0" shrinkToFit="0" readingOrder="0"/>
      <protection locked="0" hidden="0"/>
    </dxf>
    <dxf>
      <alignment horizontal="center" vertical="center" textRotation="0" indent="0" justifyLastLine="0" shrinkToFit="0" readingOrder="0"/>
      <protection locked="0" hidden="0"/>
    </dxf>
    <dxf>
      <border>
        <top style="thin">
          <color indexed="64"/>
        </top>
      </border>
    </dxf>
    <dxf>
      <font>
        <b val="0"/>
        <i val="0"/>
      </font>
      <fill>
        <patternFill>
          <bgColor theme="0" tint="-4.9989318521683403E-2"/>
        </patternFill>
      </fill>
      <border>
        <left style="thin">
          <color theme="6"/>
        </left>
        <right style="thin">
          <color theme="6"/>
        </right>
        <top style="thin">
          <color theme="6"/>
        </top>
        <bottom style="thin">
          <color theme="6"/>
        </bottom>
      </border>
    </dxf>
    <dxf>
      <font>
        <b val="0"/>
        <i val="0"/>
      </font>
      <fill>
        <patternFill>
          <bgColor theme="6" tint="0.79998168889431442"/>
        </patternFill>
      </fill>
      <border>
        <left style="thin">
          <color theme="6"/>
        </left>
        <right style="thin">
          <color theme="6"/>
        </right>
        <top style="thin">
          <color theme="6"/>
        </top>
        <bottom style="thin">
          <color theme="6"/>
        </bottom>
      </border>
    </dxf>
    <dxf>
      <font>
        <b val="0"/>
        <i val="0"/>
      </font>
      <fill>
        <patternFill>
          <bgColor theme="6" tint="0.39994506668294322"/>
        </patternFill>
      </fill>
      <border>
        <left style="thin">
          <color theme="6"/>
        </left>
        <right style="thin">
          <color theme="6"/>
        </right>
        <top style="thin">
          <color theme="6"/>
        </top>
        <bottom style="thin">
          <color theme="6"/>
        </bottom>
      </border>
    </dxf>
    <dxf>
      <font>
        <b val="0"/>
        <i val="0"/>
      </font>
      <fill>
        <patternFill>
          <bgColor theme="6"/>
        </patternFill>
      </fill>
      <border>
        <left style="thin">
          <color theme="6"/>
        </left>
        <right style="thin">
          <color theme="6"/>
        </right>
        <top style="thin">
          <color theme="6"/>
        </top>
        <bottom style="thin">
          <color theme="6"/>
        </bottom>
      </border>
    </dxf>
    <dxf>
      <font>
        <b val="0"/>
        <i val="0"/>
      </font>
    </dxf>
  </dxfs>
  <tableStyles count="1" defaultTableStyle="Expense Budget">
    <tableStyle name="Expense Budget" pivot="0" count="5">
      <tableStyleElement type="wholeTable" dxfId="35"/>
      <tableStyleElement type="headerRow" dxfId="34"/>
      <tableStyleElement type="totalRow" dxfId="33"/>
      <tableStyleElement type="firstRowStripe" dxfId="32"/>
      <tableStyleElement type="secondRowStripe" dxfId="31"/>
    </tableStyle>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60960</xdr:rowOff>
    </xdr:from>
    <xdr:to>
      <xdr:col>13</xdr:col>
      <xdr:colOff>723900</xdr:colOff>
      <xdr:row>68</xdr:row>
      <xdr:rowOff>160020</xdr:rowOff>
    </xdr:to>
    <xdr:sp macro="" textlink="">
      <xdr:nvSpPr>
        <xdr:cNvPr id="2" name="TextBox 1"/>
        <xdr:cNvSpPr txBox="1"/>
      </xdr:nvSpPr>
      <xdr:spPr>
        <a:xfrm>
          <a:off x="0" y="60960"/>
          <a:ext cx="10233660" cy="13053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800" b="1" u="sng">
            <a:solidFill>
              <a:schemeClr val="dk1"/>
            </a:solidFill>
            <a:effectLst/>
            <a:latin typeface="+mn-lt"/>
            <a:ea typeface="+mn-ea"/>
            <a:cs typeface="+mn-cs"/>
          </a:endParaRPr>
        </a:p>
        <a:p>
          <a:pPr algn="ctr"/>
          <a:endParaRPr lang="en-US" sz="1800" b="1" u="sng">
            <a:solidFill>
              <a:schemeClr val="dk1"/>
            </a:solidFill>
            <a:effectLst/>
            <a:latin typeface="+mn-lt"/>
            <a:ea typeface="+mn-ea"/>
            <a:cs typeface="+mn-cs"/>
          </a:endParaRPr>
        </a:p>
        <a:p>
          <a:pPr algn="ctr"/>
          <a:endParaRPr lang="en-US" sz="1800" b="1" u="sng">
            <a:solidFill>
              <a:schemeClr val="dk1"/>
            </a:solidFill>
            <a:effectLst/>
            <a:latin typeface="+mn-lt"/>
            <a:ea typeface="+mn-ea"/>
            <a:cs typeface="+mn-cs"/>
          </a:endParaRPr>
        </a:p>
        <a:p>
          <a:pPr algn="ctr"/>
          <a:endParaRPr lang="en-US" sz="1800" b="1" u="sng">
            <a:solidFill>
              <a:schemeClr val="dk1"/>
            </a:solidFill>
            <a:effectLst/>
            <a:latin typeface="+mn-lt"/>
            <a:ea typeface="+mn-ea"/>
            <a:cs typeface="+mn-cs"/>
          </a:endParaRPr>
        </a:p>
        <a:p>
          <a:pPr algn="ctr"/>
          <a:endParaRPr lang="en-US" sz="1800" b="1" u="sng">
            <a:solidFill>
              <a:schemeClr val="dk1"/>
            </a:solidFill>
            <a:effectLst/>
            <a:latin typeface="+mn-lt"/>
            <a:ea typeface="+mn-ea"/>
            <a:cs typeface="+mn-cs"/>
          </a:endParaRPr>
        </a:p>
        <a:p>
          <a:pPr algn="ctr"/>
          <a:endParaRPr lang="en-US" sz="1800" b="1" u="sng">
            <a:solidFill>
              <a:schemeClr val="dk1"/>
            </a:solidFill>
            <a:effectLst/>
            <a:latin typeface="+mn-lt"/>
            <a:ea typeface="+mn-ea"/>
            <a:cs typeface="+mn-cs"/>
          </a:endParaRPr>
        </a:p>
        <a:p>
          <a:pPr algn="ctr"/>
          <a:endParaRPr lang="en-US" sz="1800" b="1" u="sng">
            <a:solidFill>
              <a:schemeClr val="dk1"/>
            </a:solidFill>
            <a:effectLst/>
            <a:latin typeface="+mn-lt"/>
            <a:ea typeface="+mn-ea"/>
            <a:cs typeface="+mn-cs"/>
          </a:endParaRPr>
        </a:p>
        <a:p>
          <a:pPr algn="ctr"/>
          <a:r>
            <a:rPr lang="en-US" sz="1800" b="1" u="sng">
              <a:solidFill>
                <a:schemeClr val="dk1"/>
              </a:solidFill>
              <a:effectLst/>
              <a:latin typeface="+mn-lt"/>
              <a:ea typeface="+mn-ea"/>
              <a:cs typeface="+mn-cs"/>
            </a:rPr>
            <a:t>FISCAL</a:t>
          </a:r>
          <a:r>
            <a:rPr lang="en-US" sz="1800" b="1" u="sng" baseline="0">
              <a:solidFill>
                <a:schemeClr val="dk1"/>
              </a:solidFill>
              <a:effectLst/>
              <a:latin typeface="+mn-lt"/>
              <a:ea typeface="+mn-ea"/>
              <a:cs typeface="+mn-cs"/>
            </a:rPr>
            <a:t> YEAR END </a:t>
          </a:r>
          <a:r>
            <a:rPr lang="en-US" sz="1800" b="1" u="sng">
              <a:solidFill>
                <a:schemeClr val="dk1"/>
              </a:solidFill>
              <a:effectLst/>
              <a:latin typeface="+mn-lt"/>
              <a:ea typeface="+mn-ea"/>
              <a:cs typeface="+mn-cs"/>
            </a:rPr>
            <a:t>CARRYFORWARD</a:t>
          </a:r>
          <a:r>
            <a:rPr lang="en-US" sz="1800" b="1" u="sng" baseline="0">
              <a:solidFill>
                <a:schemeClr val="dk1"/>
              </a:solidFill>
              <a:effectLst/>
              <a:latin typeface="+mn-lt"/>
              <a:ea typeface="+mn-ea"/>
              <a:cs typeface="+mn-cs"/>
            </a:rPr>
            <a:t> AND PROJECTED EXPENSE TRACKING SHEET INSTRUCTIONS:</a:t>
          </a:r>
        </a:p>
        <a:p>
          <a:endParaRPr lang="en-US" sz="1100" b="1" baseline="0">
            <a:solidFill>
              <a:schemeClr val="dk1"/>
            </a:solidFill>
            <a:effectLst/>
            <a:latin typeface="+mn-lt"/>
            <a:ea typeface="+mn-ea"/>
            <a:cs typeface="+mn-cs"/>
          </a:endParaRPr>
        </a:p>
        <a:p>
          <a:r>
            <a:rPr lang="en-US" sz="1100" b="1">
              <a:solidFill>
                <a:schemeClr val="dk1"/>
              </a:solidFill>
              <a:effectLst/>
              <a:latin typeface="+mn-lt"/>
              <a:ea typeface="+mn-ea"/>
              <a:cs typeface="+mn-cs"/>
            </a:rPr>
            <a:t>This Tracking Sheet is to aid your department in planning for the use of Carryforward and tracking actuals, since CBO does not want departments budgeting for use of Carryforward in the working file, since the Carryforward amount is not guaranteed.</a:t>
          </a:r>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endParaRPr lang="en-US">
            <a:solidFill>
              <a:srgbClr val="C00000"/>
            </a:solidFill>
            <a:effectLst/>
          </a:endParaRPr>
        </a:p>
        <a:p>
          <a:r>
            <a:rPr lang="en-US" sz="1100" b="1">
              <a:solidFill>
                <a:srgbClr val="FF0000"/>
              </a:solidFill>
              <a:effectLst/>
              <a:latin typeface="+mn-lt"/>
              <a:ea typeface="+mn-ea"/>
              <a:cs typeface="+mn-cs"/>
            </a:rPr>
            <a:t>Please keep in mind, we have not been notified what impact(s) COVID-19 may have on the FY21 budget, and/or FY20 Carryforward, so this is only to be used as a projection tool until you have received confirmation of your true Carryforward balance.</a:t>
          </a:r>
        </a:p>
        <a:p>
          <a:endParaRPr lang="en-US" sz="1100" b="1">
            <a:solidFill>
              <a:srgbClr val="C00000"/>
            </a:solidFill>
            <a:effectLst/>
            <a:latin typeface="+mn-lt"/>
            <a:ea typeface="+mn-ea"/>
            <a:cs typeface="+mn-cs"/>
          </a:endParaRPr>
        </a:p>
        <a:p>
          <a:r>
            <a:rPr lang="en-US" sz="1100" b="1">
              <a:solidFill>
                <a:schemeClr val="dk1"/>
              </a:solidFill>
              <a:effectLst/>
              <a:latin typeface="+mn-lt"/>
              <a:ea typeface="+mn-ea"/>
              <a:cs typeface="+mn-cs"/>
            </a:rPr>
            <a:t>It is expected that you will use the "Projection" column once you received your Control Number to then plan internally for how you will need to utilize your anticipated Carryforward if you do not have enough funding with your control number to cover all anticipated expenses.</a:t>
          </a:r>
          <a:br>
            <a:rPr lang="en-US" sz="1100" b="1">
              <a:solidFill>
                <a:schemeClr val="dk1"/>
              </a:solidFill>
              <a:effectLst/>
              <a:latin typeface="+mn-lt"/>
              <a:ea typeface="+mn-ea"/>
              <a:cs typeface="+mn-cs"/>
            </a:rPr>
          </a:br>
          <a:endParaRPr lang="en-US" b="1">
            <a:effectLst/>
          </a:endParaRPr>
        </a:p>
        <a:p>
          <a:r>
            <a:rPr lang="en-US" sz="1100" b="1">
              <a:solidFill>
                <a:schemeClr val="dk1"/>
              </a:solidFill>
              <a:effectLst/>
              <a:latin typeface="+mn-lt"/>
              <a:ea typeface="+mn-ea"/>
              <a:cs typeface="+mn-cs"/>
            </a:rPr>
            <a:t>It is expected that once you know what your true Carryforward amount is </a:t>
          </a:r>
          <a:r>
            <a:rPr lang="en-US" sz="1100" b="1" i="1">
              <a:solidFill>
                <a:schemeClr val="dk1"/>
              </a:solidFill>
              <a:effectLst/>
              <a:latin typeface="+mn-lt"/>
              <a:ea typeface="+mn-ea"/>
              <a:cs typeface="+mn-cs"/>
            </a:rPr>
            <a:t>(once posted to REX in FY21)</a:t>
          </a:r>
          <a:r>
            <a:rPr lang="en-US" sz="1100" b="1">
              <a:solidFill>
                <a:schemeClr val="dk1"/>
              </a:solidFill>
              <a:effectLst/>
              <a:latin typeface="+mn-lt"/>
              <a:ea typeface="+mn-ea"/>
              <a:cs typeface="+mn-cs"/>
            </a:rPr>
            <a:t> you can then make the necessary updates to this tracking sheet, and plan for the actual expenses once they are incurred. You may have to adjust the expenses you actually incur using the Carryforward once you know what your actual Carryforward balance will be.</a:t>
          </a:r>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endParaRPr lang="en-US">
            <a:effectLst/>
          </a:endParaRPr>
        </a:p>
        <a:p>
          <a:r>
            <a:rPr lang="en-US" sz="1100" i="1">
              <a:solidFill>
                <a:schemeClr val="dk1"/>
              </a:solidFill>
              <a:effectLst/>
              <a:latin typeface="+mn-lt"/>
              <a:ea typeface="+mn-ea"/>
              <a:cs typeface="+mn-cs"/>
            </a:rPr>
            <a:t>For example, if you anticipated $10k in Carryforward and budgeted $10k in expenses you plan to cover using your Carryforward, but you end up only receiving $5k in Carryforward, you will then have to reduce the "Actual" expense to remain within the $5k "Actual" Carryforward you received. </a:t>
          </a:r>
          <a:r>
            <a:rPr lang="en-US" sz="1100" b="1" i="1">
              <a:solidFill>
                <a:srgbClr val="C00000"/>
              </a:solidFill>
              <a:effectLst/>
              <a:latin typeface="+mn-lt"/>
              <a:ea typeface="+mn-ea"/>
              <a:cs typeface="+mn-cs"/>
            </a:rPr>
            <a:t>SEE</a:t>
          </a:r>
          <a:r>
            <a:rPr lang="en-US" sz="1100" b="1" i="1" baseline="0">
              <a:solidFill>
                <a:srgbClr val="C00000"/>
              </a:solidFill>
              <a:effectLst/>
              <a:latin typeface="+mn-lt"/>
              <a:ea typeface="+mn-ea"/>
              <a:cs typeface="+mn-cs"/>
            </a:rPr>
            <a:t> "EXAMPLE" TAB FOR DETAILS</a:t>
          </a:r>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endParaRPr lang="en-US">
            <a:effectLst/>
          </a:endParaRPr>
        </a:p>
        <a:p>
          <a:r>
            <a:rPr lang="en-US" b="1" u="sng">
              <a:solidFill>
                <a:srgbClr val="0000FF"/>
              </a:solidFill>
            </a:rPr>
            <a:t>EXAMPLE</a:t>
          </a:r>
          <a:r>
            <a:rPr lang="en-US" b="1" u="sng" baseline="0">
              <a:solidFill>
                <a:srgbClr val="0000FF"/>
              </a:solidFill>
            </a:rPr>
            <a:t> </a:t>
          </a:r>
          <a:r>
            <a:rPr lang="en-US" b="1" u="sng">
              <a:solidFill>
                <a:srgbClr val="0000FF"/>
              </a:solidFill>
            </a:rPr>
            <a:t>TAB &amp; TRACKER</a:t>
          </a:r>
          <a:r>
            <a:rPr lang="en-US" b="1" u="sng" baseline="0">
              <a:solidFill>
                <a:srgbClr val="0000FF"/>
              </a:solidFill>
            </a:rPr>
            <a:t> TEMPLAE TAB</a:t>
          </a:r>
          <a:r>
            <a:rPr lang="en-US" b="1" u="sng">
              <a:solidFill>
                <a:srgbClr val="0000FF"/>
              </a:solidFill>
            </a:rPr>
            <a:t>:</a:t>
          </a:r>
        </a:p>
        <a:p>
          <a:endParaRPr lang="en-US"/>
        </a:p>
        <a:p>
          <a:r>
            <a:rPr lang="en-US"/>
            <a:t>Column B lists a "Revenue" and "Expense" line item, the "Revenue Account" is hard coded and protected so no changes can be made, this merely lists the Carryforward account number and name, which will not change. </a:t>
          </a:r>
        </a:p>
        <a:p>
          <a:r>
            <a:rPr lang="en-US"/>
            <a:t/>
          </a:r>
          <a:br>
            <a:rPr lang="en-US"/>
          </a:br>
          <a:endParaRPr lang="en-US"/>
        </a:p>
        <a:p>
          <a:r>
            <a:rPr lang="en-US"/>
            <a:t>Next to this line, cells C5 and D5 will allow you to enter dollar values: under C5 you will enter what you expect your Carryforward to be as of 6/30/20 this is your projection, under D5 you will enter what your actual Carryforward is once it posts to your REX reports during</a:t>
          </a:r>
          <a:r>
            <a:rPr lang="en-US" baseline="0"/>
            <a:t> the new fiscal year </a:t>
          </a:r>
          <a:r>
            <a:rPr lang="en-US"/>
            <a:t>FYxx </a:t>
          </a:r>
          <a:r>
            <a:rPr lang="en-US" i="1"/>
            <a:t>(generally between July and September of each year).</a:t>
          </a:r>
          <a:r>
            <a:rPr lang="en-US"/>
            <a:t> </a:t>
          </a:r>
        </a:p>
        <a:p>
          <a:endParaRPr lang="en-US"/>
        </a:p>
        <a:p>
          <a:r>
            <a:rPr lang="en-US"/>
            <a:t>Columns E-F are also hard coded and protected, as these are formulas that will account for the variance between what you projected and the actuals </a:t>
          </a:r>
          <a:r>
            <a:rPr lang="en-US" i="1"/>
            <a:t>($ variance and % variance). </a:t>
          </a:r>
          <a:r>
            <a:rPr lang="en-US"/>
            <a:t/>
          </a:r>
          <a:br>
            <a:rPr lang="en-US"/>
          </a:br>
          <a:endParaRPr lang="en-US"/>
        </a:p>
        <a:p>
          <a:r>
            <a:rPr lang="en-US"/>
            <a:t>Under column G you can include any notes/comments that will be helpful for you to refer to months down the line once the Carryforward posts to REX and you begin incurring actual expenses that will require you to request a Budget Amendment to move the budget from the Carryforward account (8153800) to the actual account in which the expenses is incurred against.</a:t>
          </a:r>
          <a:br>
            <a:rPr lang="en-US"/>
          </a:br>
          <a:endParaRPr lang="en-US"/>
        </a:p>
        <a:p>
          <a:r>
            <a:rPr lang="en-US"/>
            <a:t>Please note the cells listed under "Expense Account" are all drop down selections, I populated the</a:t>
          </a:r>
          <a:r>
            <a:rPr lang="en-US" baseline="0"/>
            <a:t> majority of the </a:t>
          </a:r>
          <a:r>
            <a:rPr lang="en-US"/>
            <a:t>account codes used across</a:t>
          </a:r>
          <a:r>
            <a:rPr lang="en-US" baseline="0"/>
            <a:t> UMBC</a:t>
          </a:r>
          <a:r>
            <a:rPr lang="en-US"/>
            <a:t> </a:t>
          </a:r>
          <a:r>
            <a:rPr lang="en-US" i="1"/>
            <a:t>(per Financial Services website) </a:t>
          </a:r>
          <a:r>
            <a:rPr lang="en-US"/>
            <a:t>so you can select from the drop down options directly. Please note all</a:t>
          </a:r>
          <a:r>
            <a:rPr lang="en-US" baseline="0"/>
            <a:t> account codes listed will not be applicable to the expenses incurred by your department, keep in mind this is a campus wide list, so please only utilize the accounts that are inline with the types of expenses your department incurs.  </a:t>
          </a:r>
        </a:p>
        <a:p>
          <a:endParaRPr lang="en-US" baseline="0"/>
        </a:p>
        <a:p>
          <a:r>
            <a:rPr lang="en-US" b="1" u="sng" baseline="0">
              <a:solidFill>
                <a:srgbClr val="0000FF"/>
              </a:solidFill>
            </a:rPr>
            <a:t>ACCOUNT LIST TAB:</a:t>
          </a:r>
        </a:p>
        <a:p>
          <a:endParaRPr lang="en-US" baseline="0"/>
        </a:p>
        <a:p>
          <a:r>
            <a:rPr lang="en-US"/>
            <a:t>The "Account List" that is linked to</a:t>
          </a:r>
          <a:r>
            <a:rPr lang="en-US" baseline="0"/>
            <a:t> the "Expense Account" </a:t>
          </a:r>
          <a:r>
            <a:rPr lang="en-US"/>
            <a:t>drop down is listed in a separate tab within the workbook titled "Account List". This tab is protected, and you should not make any edits to this tab.</a:t>
          </a:r>
          <a:br>
            <a:rPr lang="en-US"/>
          </a:br>
          <a:endParaRPr lang="en-US"/>
        </a:p>
        <a:p>
          <a:r>
            <a:rPr lang="en-US"/>
            <a:t>I included a "MISC" option at the very end of the drop down list in case the account you plan to utilize for your expense is not listed, you can select the MISC option and include comments about the account # or name you plan to use in the comments column </a:t>
          </a:r>
          <a:r>
            <a:rPr lang="en-US" i="1"/>
            <a:t>(column G).</a:t>
          </a:r>
          <a:r>
            <a:rPr lang="en-US"/>
            <a:t/>
          </a:r>
          <a:br>
            <a:rPr lang="en-US"/>
          </a:br>
          <a:endParaRPr lang="en-US"/>
        </a:p>
        <a:p>
          <a:pPr marL="0" marR="0" lvl="0" indent="0" defTabSz="914400" eaLnBrk="1" fontAlgn="auto" latinLnBrk="0" hangingPunct="1">
            <a:lnSpc>
              <a:spcPct val="100000"/>
            </a:lnSpc>
            <a:spcBef>
              <a:spcPts val="0"/>
            </a:spcBef>
            <a:spcAft>
              <a:spcPts val="0"/>
            </a:spcAft>
            <a:buClrTx/>
            <a:buSzTx/>
            <a:buFontTx/>
            <a:buNone/>
            <a:tabLst/>
            <a:defRPr/>
          </a:pPr>
          <a:r>
            <a:rPr lang="en-US" sz="1100" b="1" u="sng">
              <a:solidFill>
                <a:srgbClr val="0000FF"/>
              </a:solidFill>
              <a:effectLst/>
              <a:latin typeface="+mn-lt"/>
              <a:ea typeface="+mn-ea"/>
              <a:cs typeface="+mn-cs"/>
            </a:rPr>
            <a:t>EXAMPLE</a:t>
          </a:r>
          <a:r>
            <a:rPr lang="en-US" sz="1100" b="1" u="sng" baseline="0">
              <a:solidFill>
                <a:srgbClr val="0000FF"/>
              </a:solidFill>
              <a:effectLst/>
              <a:latin typeface="+mn-lt"/>
              <a:ea typeface="+mn-ea"/>
              <a:cs typeface="+mn-cs"/>
            </a:rPr>
            <a:t> </a:t>
          </a:r>
          <a:r>
            <a:rPr lang="en-US" sz="1100" b="1" u="sng">
              <a:solidFill>
                <a:srgbClr val="0000FF"/>
              </a:solidFill>
              <a:effectLst/>
              <a:latin typeface="+mn-lt"/>
              <a:ea typeface="+mn-ea"/>
              <a:cs typeface="+mn-cs"/>
            </a:rPr>
            <a:t>TAB &amp; TRACKER</a:t>
          </a:r>
          <a:r>
            <a:rPr lang="en-US" sz="1100" b="1" u="sng" baseline="0">
              <a:solidFill>
                <a:srgbClr val="0000FF"/>
              </a:solidFill>
              <a:effectLst/>
              <a:latin typeface="+mn-lt"/>
              <a:ea typeface="+mn-ea"/>
              <a:cs typeface="+mn-cs"/>
            </a:rPr>
            <a:t> TEMPLAE TAB </a:t>
          </a:r>
          <a:r>
            <a:rPr lang="en-US" sz="1100" b="1" i="1" u="sng" baseline="0">
              <a:solidFill>
                <a:srgbClr val="0000FF"/>
              </a:solidFill>
              <a:effectLst/>
              <a:latin typeface="+mn-lt"/>
              <a:ea typeface="+mn-ea"/>
              <a:cs typeface="+mn-cs"/>
            </a:rPr>
            <a:t>(CONTINUED...)</a:t>
          </a:r>
          <a:r>
            <a:rPr lang="en-US" sz="1100" b="1" i="1" u="sng">
              <a:solidFill>
                <a:srgbClr val="0000FF"/>
              </a:solidFill>
              <a:effectLst/>
              <a:latin typeface="+mn-lt"/>
              <a:ea typeface="+mn-ea"/>
              <a:cs typeface="+mn-cs"/>
            </a:rPr>
            <a:t>:</a:t>
          </a:r>
          <a:endParaRPr lang="en-US" i="1">
            <a:solidFill>
              <a:srgbClr val="0000FF"/>
            </a:solidFill>
            <a:effectLst/>
          </a:endParaRPr>
        </a:p>
        <a:p>
          <a:endParaRPr lang="en-US"/>
        </a:p>
        <a:p>
          <a:r>
            <a:rPr lang="en-US"/>
            <a:t>Finally row 31 totals all expenses and row 32 will reflect your "Net Summary" which will reflect your "Remaining Carryforward" after you list all expenses. This is broken down by your "Projection" column and your "Actual" column. </a:t>
          </a:r>
          <a:br>
            <a:rPr lang="en-US"/>
          </a:br>
          <a:endParaRPr lang="en-US"/>
        </a:p>
        <a:p>
          <a:r>
            <a:rPr lang="en-US" b="1" i="0" u="sng">
              <a:solidFill>
                <a:srgbClr val="0000FF"/>
              </a:solidFill>
            </a:rPr>
            <a:t>BUDGET AMENDMENT GUIDANCE:</a:t>
          </a:r>
          <a:r>
            <a:rPr lang="en-US" i="1"/>
            <a:t/>
          </a:r>
          <a:br>
            <a:rPr lang="en-US" i="1"/>
          </a:br>
          <a:endParaRPr lang="en-US"/>
        </a:p>
        <a:p>
          <a:r>
            <a:rPr lang="en-US"/>
            <a:t>When you get to the point of incurring expenses in the</a:t>
          </a:r>
          <a:r>
            <a:rPr lang="en-US" baseline="0"/>
            <a:t> new fiscal year (beginning July 1st 20xx)</a:t>
          </a:r>
          <a:r>
            <a:rPr lang="en-US"/>
            <a:t> FYxx that you plan to cover using your Carryforward, you will then need to submit a Budget Amendment RT ticket to AAOU SSC to have the budget moved from the Carryforward account (8153800) to the account that the expense will be allocated to. </a:t>
          </a:r>
          <a:br>
            <a:rPr lang="en-US"/>
          </a:br>
          <a:endParaRPr lang="en-US"/>
        </a:p>
        <a:p>
          <a:r>
            <a:rPr lang="en-US"/>
            <a:t>It is ok if you wait for the actual expense to post to REX before processing the Budget Amendment. I actually recommend this, to avoid having to do multiple Budget Amendments, when you can just process one for all line items at the same time. </a:t>
          </a:r>
        </a:p>
        <a:p>
          <a:endParaRPr lang="en-US"/>
        </a:p>
        <a:p>
          <a:r>
            <a:rPr lang="en-US"/>
            <a:t>If you prefer not to wait for the actual expense to post in REX </a:t>
          </a:r>
          <a:r>
            <a:rPr lang="en-US" i="1"/>
            <a:t>(maybe because they will all be incurred at different times throughout the fiscal year),</a:t>
          </a:r>
          <a:r>
            <a:rPr lang="en-US"/>
            <a:t> then once the Carryforward posts in REX you can then request a Budget Amendment based on your tracking sheet projections instead, to at least have the budget allocated to the appropriate accounts once you know what Carryforward balance you have to work with.</a:t>
          </a:r>
        </a:p>
        <a:p>
          <a:endParaRPr lang="en-US"/>
        </a:p>
        <a:p>
          <a:r>
            <a:rPr lang="en-US" sz="1200" b="1"/>
            <a:t>The third tab is the blank TRACKER TEMPLATE for your use. </a:t>
          </a:r>
        </a:p>
        <a:p>
          <a:endParaRPr lang="en-US"/>
        </a:p>
        <a:p>
          <a:r>
            <a:rPr lang="en-US"/>
            <a:t>I hope you find this tracking spreadsheet helpful, if you all have any questions, or require any assistance, please do not hesitate to reach out.</a:t>
          </a:r>
          <a:r>
            <a:rPr lang="en-US" baseline="0"/>
            <a:t> For assistance, please contact </a:t>
          </a:r>
          <a:r>
            <a:rPr lang="en-US" b="1" baseline="0"/>
            <a:t>Vania Cruz, Associate Director</a:t>
          </a:r>
          <a:r>
            <a:rPr lang="en-US" baseline="0"/>
            <a:t> via e-mail at: </a:t>
          </a:r>
          <a:r>
            <a:rPr lang="en-US" b="1" u="sng" baseline="0">
              <a:solidFill>
                <a:srgbClr val="0000FF"/>
              </a:solidFill>
            </a:rPr>
            <a:t>vcruz@umbc.edu</a:t>
          </a:r>
          <a:r>
            <a:rPr lang="en-US" b="0" u="none" baseline="0">
              <a:solidFill>
                <a:schemeClr val="dk1"/>
              </a:solidFill>
            </a:rPr>
            <a:t>.</a:t>
          </a:r>
          <a:r>
            <a:rPr lang="en-US"/>
            <a:t/>
          </a:r>
          <a:br>
            <a:rPr lang="en-US"/>
          </a:br>
          <a:endParaRPr lang="en-US" sz="1100"/>
        </a:p>
      </xdr:txBody>
    </xdr:sp>
    <xdr:clientData/>
  </xdr:twoCellAnchor>
  <xdr:twoCellAnchor editAs="oneCell">
    <xdr:from>
      <xdr:col>5</xdr:col>
      <xdr:colOff>91440</xdr:colOff>
      <xdr:row>0</xdr:row>
      <xdr:rowOff>0</xdr:rowOff>
    </xdr:from>
    <xdr:to>
      <xdr:col>8</xdr:col>
      <xdr:colOff>457200</xdr:colOff>
      <xdr:row>9</xdr:row>
      <xdr:rowOff>188896</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49040" y="0"/>
          <a:ext cx="2560320" cy="19033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1196340</xdr:colOff>
      <xdr:row>0</xdr:row>
      <xdr:rowOff>0</xdr:rowOff>
    </xdr:from>
    <xdr:to>
      <xdr:col>6</xdr:col>
      <xdr:colOff>2682240</xdr:colOff>
      <xdr:row>2</xdr:row>
      <xdr:rowOff>228349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26040" y="0"/>
          <a:ext cx="1485900" cy="11046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1196340</xdr:colOff>
      <xdr:row>0</xdr:row>
      <xdr:rowOff>0</xdr:rowOff>
    </xdr:from>
    <xdr:to>
      <xdr:col>6</xdr:col>
      <xdr:colOff>2682240</xdr:colOff>
      <xdr:row>2</xdr:row>
      <xdr:rowOff>228349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26040" y="0"/>
          <a:ext cx="1485900" cy="1104649"/>
        </a:xfrm>
        <a:prstGeom prst="rect">
          <a:avLst/>
        </a:prstGeom>
      </xdr:spPr>
    </xdr:pic>
    <xdr:clientData/>
  </xdr:twoCellAnchor>
</xdr:wsDr>
</file>

<file path=xl/tables/table1.xml><?xml version="1.0" encoding="utf-8"?>
<table xmlns="http://schemas.openxmlformats.org/spreadsheetml/2006/main" id="2" name="Expenses" displayName="Expenses" ref="B7:G12" totalsRowCount="1" headerRowDxfId="2" dataDxfId="0" totalsRowDxfId="1" totalsRowBorderDxfId="30" headerRowCellStyle="Heading 4">
  <autoFilter ref="B7:G11"/>
  <tableColumns count="6">
    <tableColumn id="6" name="Expense Account" totalsRowLabel="Total Expenses" dataDxfId="14" totalsRowDxfId="13" dataCellStyle="Normal"/>
    <tableColumn id="2" name="Projection" totalsRowFunction="custom" dataDxfId="12" totalsRowDxfId="11" dataCellStyle="Currency">
      <totalsRowFormula>IFERROR(SUM(Expenses[Projection]), "")</totalsRowFormula>
    </tableColumn>
    <tableColumn id="3" name="Actual" totalsRowFunction="custom" dataDxfId="10" totalsRowDxfId="9" dataCellStyle="Currency">
      <totalsRowFormula>IFERROR(SUM(Expenses[Actual]), "")</totalsRowFormula>
    </tableColumn>
    <tableColumn id="4" name="Difference ($)" totalsRowFunction="custom" dataDxfId="8" totalsRowDxfId="7" dataCellStyle="Currency">
      <calculatedColumnFormula>Expenses[[#This Row],[Actual]]-Expenses[[#This Row],[Projection]]</calculatedColumnFormula>
      <totalsRowFormula>IFERROR(SUM(Expenses[Difference ($)]), "")</totalsRowFormula>
    </tableColumn>
    <tableColumn id="5" name="Difference (%)" totalsRowFunction="custom" dataDxfId="6" totalsRowDxfId="5" dataCellStyle="Percent">
      <calculatedColumnFormula>IFERROR(SUM(Expenses[Difference ($)]/Expenses[Projection]),"")</calculatedColumnFormula>
      <totalsRowFormula>IFERROR(SUM(Expenses[[#Totals],[Difference ($)]]/Expenses[[#Totals],[Projection]]),"")</totalsRowFormula>
    </tableColumn>
    <tableColumn id="7" name="Comments" dataDxfId="4" totalsRowDxfId="3"/>
  </tableColumns>
  <tableStyleInfo name="Expense Budget" showFirstColumn="0" showLastColumn="0" showRowStripes="1" showColumnStripes="0"/>
  <extLst>
    <ext xmlns:x14="http://schemas.microsoft.com/office/spreadsheetml/2009/9/main" uri="{504A1905-F514-4f6f-8877-14C23A59335A}">
      <x14:table altTextSummary="Enter Expense, Category, Budget &amp; Actual amounts in this table. Budget vs Actual Difference, Difference percent, and Total Expenses are automatically calculated"/>
    </ext>
  </extLst>
</table>
</file>

<file path=xl/tables/table2.xml><?xml version="1.0" encoding="utf-8"?>
<table xmlns="http://schemas.openxmlformats.org/spreadsheetml/2006/main" id="3" name="Expenses4" displayName="Expenses4" ref="B7:G29" totalsRowCount="1" headerRowDxfId="29" dataDxfId="28" totalsRowDxfId="27" totalsRowBorderDxfId="26" headerRowCellStyle="Heading 4">
  <autoFilter ref="B7:G28"/>
  <tableColumns count="6">
    <tableColumn id="6" name="Expense Account" totalsRowLabel="Total Expenses" totalsRowDxfId="25" dataCellStyle="Normal"/>
    <tableColumn id="2" name="Projection" totalsRowFunction="custom" totalsRowDxfId="24" dataCellStyle="Currency">
      <totalsRowFormula>IFERROR(SUM(Expenses4[Projection]), "")</totalsRowFormula>
    </tableColumn>
    <tableColumn id="3" name="Actual" totalsRowFunction="custom" totalsRowDxfId="23" dataCellStyle="Currency">
      <totalsRowFormula>IFERROR(SUM(Expenses4[Actual]), "")</totalsRowFormula>
    </tableColumn>
    <tableColumn id="4" name="Difference ($)" totalsRowFunction="custom" totalsRowDxfId="22" dataCellStyle="Currency">
      <calculatedColumnFormula>Expenses4[[#This Row],[Actual]]-Expenses4[[#This Row],[Projection]]</calculatedColumnFormula>
      <totalsRowFormula>IFERROR(SUM(Expenses4[Difference ($)]), "")</totalsRowFormula>
    </tableColumn>
    <tableColumn id="5" name="Difference (%)" totalsRowFunction="custom" totalsRowDxfId="21" dataCellStyle="Percent">
      <calculatedColumnFormula>IFERROR(SUM(Expenses4[Difference ($)]/Expenses4[Projection]),"")</calculatedColumnFormula>
      <totalsRowFormula>IFERROR(SUM(Expenses4[[#Totals],[Difference ($)]]/Expenses4[[#Totals],[Projection]]),"")</totalsRowFormula>
    </tableColumn>
    <tableColumn id="7" name="Comments" totalsRowDxfId="20"/>
  </tableColumns>
  <tableStyleInfo name="Expense Budget" showFirstColumn="0" showLastColumn="0" showRowStripes="1" showColumnStripes="0"/>
  <extLst>
    <ext xmlns:x14="http://schemas.microsoft.com/office/spreadsheetml/2009/9/main" uri="{504A1905-F514-4f6f-8877-14C23A59335A}">
      <x14:table altTextSummary="Enter Expense, Category, Budget &amp; Actual amounts in this table. Budget vs Actual Difference, Difference percent, and Total Expenses are automatically calculated"/>
    </ext>
  </extLst>
</table>
</file>

<file path=xl/tables/table3.xml><?xml version="1.0" encoding="utf-8"?>
<table xmlns="http://schemas.openxmlformats.org/spreadsheetml/2006/main" id="1" name="Category" displayName="Category" ref="B2:B140" totalsRowShown="0" headerRowDxfId="19" dataDxfId="18" totalsRowDxfId="17" headerRowCellStyle="Heading 4" dataCellStyle="Normal">
  <autoFilter ref="B2:B140"/>
  <tableColumns count="1">
    <tableColumn id="6" name="Expense" dataDxfId="16" totalsRowDxfId="15" dataCellStyle="Normal"/>
  </tableColumns>
  <tableStyleInfo name="Expense Budget" showFirstColumn="0" showLastColumn="0" showRowStripes="1" showColumnStripes="0"/>
  <extLst>
    <ext xmlns:x14="http://schemas.microsoft.com/office/spreadsheetml/2009/9/main" uri="{504A1905-F514-4f6f-8877-14C23A59335A}">
      <x14:table altTextSummary="Enter Category items in this table for use within the Expenses table in Expenses worksheet"/>
    </ext>
  </extLst>
</table>
</file>

<file path=xl/theme/_rels/theme1.xml.rels><?xml version="1.0" encoding="UTF-8" standalone="yes"?>
<Relationships xmlns="http://schemas.openxmlformats.org/package/2006/relationships"><Relationship Id="rId1" Type="http://schemas.openxmlformats.org/officeDocument/2006/relationships/image" Target="NULL"/></Relationships>
</file>

<file path=xl/theme/theme1.xml><?xml version="1.0" encoding="utf-8"?>
<a:theme xmlns:a="http://schemas.openxmlformats.org/drawingml/2006/main" name="Custom Them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1AB39F"/>
      </a:accent4>
      <a:accent5>
        <a:srgbClr val="00ADDC"/>
      </a:accent5>
      <a:accent6>
        <a:srgbClr val="738AC8"/>
      </a:accent6>
      <a:hlink>
        <a:srgbClr val="F3D43B"/>
      </a:hlink>
      <a:folHlink>
        <a:srgbClr val="969696"/>
      </a:folHlink>
    </a:clrScheme>
    <a:fontScheme name="Trek">
      <a:majorFont>
        <a:latin typeface="Franklin Gothic Medium"/>
        <a:ea typeface=""/>
        <a:cs typeface=""/>
        <a:font script="Jpan" typeface="HG創英角ｺﾞｼｯｸUB"/>
        <a:font script="Hang" typeface="돋움"/>
        <a:font script="Hans" typeface="黑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楷体_GB2312"/>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afari">
      <a:fillStyleLst>
        <a:solidFill>
          <a:schemeClr val="phClr">
            <a:tint val="100000"/>
            <a:shade val="100000"/>
            <a:satMod val="100000"/>
          </a:schemeClr>
        </a:solidFill>
        <a:gradFill rotWithShape="1">
          <a:gsLst>
            <a:gs pos="0">
              <a:schemeClr val="phClr">
                <a:tint val="20000"/>
                <a:shade val="100000"/>
                <a:satMod val="210000"/>
              </a:schemeClr>
            </a:gs>
            <a:gs pos="72000">
              <a:schemeClr val="phClr">
                <a:tint val="100000"/>
                <a:shade val="100000"/>
                <a:satMod val="210000"/>
              </a:schemeClr>
            </a:gs>
            <a:gs pos="100000">
              <a:schemeClr val="phClr">
                <a:tint val="100000"/>
                <a:shade val="100000"/>
                <a:satMod val="210000"/>
              </a:schemeClr>
            </a:gs>
          </a:gsLst>
          <a:lin ang="5400000" scaled="1"/>
        </a:gradFill>
        <a:gradFill rotWithShape="1">
          <a:gsLst>
            <a:gs pos="0">
              <a:schemeClr val="phClr">
                <a:tint val="50000"/>
                <a:shade val="90000"/>
                <a:satMod val="190000"/>
              </a:schemeClr>
            </a:gs>
            <a:gs pos="27000">
              <a:schemeClr val="phClr">
                <a:tint val="82000"/>
                <a:shade val="90000"/>
                <a:satMod val="200000"/>
              </a:schemeClr>
            </a:gs>
            <a:gs pos="46000">
              <a:schemeClr val="phClr">
                <a:tint val="90000"/>
                <a:shade val="85000"/>
                <a:satMod val="210000"/>
              </a:schemeClr>
            </a:gs>
            <a:gs pos="68000">
              <a:schemeClr val="phClr">
                <a:tint val="91000"/>
                <a:shade val="85000"/>
                <a:satMod val="240000"/>
              </a:schemeClr>
            </a:gs>
            <a:gs pos="81000">
              <a:schemeClr val="phClr">
                <a:tint val="90000"/>
                <a:shade val="89000"/>
                <a:satMod val="240000"/>
              </a:schemeClr>
            </a:gs>
            <a:gs pos="100000">
              <a:schemeClr val="phClr">
                <a:tint val="60000"/>
                <a:shade val="100000"/>
                <a:satMod val="250000"/>
              </a:schemeClr>
            </a:gs>
          </a:gsLst>
          <a:lin ang="5400000" scaled="1"/>
        </a:gradFill>
      </a:fillStyleLst>
      <a:lnStyleLst>
        <a:ln w="12700">
          <a:solidFill>
            <a:schemeClr val="phClr"/>
          </a:solidFill>
          <a:prstDash val="solid"/>
        </a:ln>
        <a:ln w="25400">
          <a:solidFill>
            <a:schemeClr val="phClr"/>
          </a:solidFill>
          <a:prstDash val="solid"/>
        </a:ln>
        <a:ln w="38100">
          <a:solidFill>
            <a:schemeClr val="phClr"/>
          </a:solidFill>
          <a:prstDash val="solid"/>
        </a:ln>
      </a:lnStyleLst>
      <a:effectStyleLst>
        <a:effectStyle>
          <a:effectLst>
            <a:outerShdw blurRad="50800" dist="38100" dir="5400000" algn="br">
              <a:srgbClr val="4E3B30">
                <a:alpha val="52941"/>
              </a:srgbClr>
            </a:outerShdw>
          </a:effectLst>
          <a:scene3d>
            <a:camera prst="orthographicFront" fov="0">
              <a:rot lat="0" lon="0" rev="0"/>
            </a:camera>
            <a:lightRig rig="threePt" dir="tl">
              <a:rot lat="0" lon="0" rev="0"/>
            </a:lightRig>
          </a:scene3d>
        </a:effectStyle>
        <a:effectStyle>
          <a:effectLst>
            <a:outerShdw blurRad="88900" dist="50800" dir="5400000" algn="br">
              <a:schemeClr val="phClr">
                <a:tint val="100000"/>
                <a:shade val="75000"/>
                <a:satMod val="100000"/>
              </a:schemeClr>
            </a:outerShdw>
          </a:effectLst>
          <a:scene3d>
            <a:camera prst="perspectiveFront" fov="60000">
              <a:rot lat="0" lon="0" rev="0"/>
            </a:camera>
            <a:lightRig rig="threePt" dir="tl">
              <a:rot lat="0" lon="0" rev="0"/>
            </a:lightRig>
          </a:scene3d>
          <a:sp3d prstMaterial="metal">
            <a:bevelT w="12700" h="12700"/>
            <a:contourClr>
              <a:schemeClr val="phClr">
                <a:tint val="100000"/>
                <a:shade val="100000"/>
                <a:satMod val="100000"/>
              </a:schemeClr>
            </a:contourClr>
          </a:sp3d>
        </a:effectStyle>
        <a:effectStyle>
          <a:effectLst>
            <a:glow rad="38100">
              <a:schemeClr val="phClr">
                <a:tint val="100000"/>
                <a:shade val="75000"/>
                <a:satMod val="100000"/>
              </a:schemeClr>
            </a:glow>
          </a:effectLst>
          <a:scene3d>
            <a:camera prst="obliqueTopLeft" fov="600000">
              <a:rot lat="0" lon="0" rev="0"/>
            </a:camera>
            <a:lightRig rig="balanced" dir="br">
              <a:rot lat="0" lon="0" rev="0"/>
            </a:lightRig>
          </a:scene3d>
          <a:sp3d prstMaterial="matte">
            <a:bevelT w="190500" h="190500"/>
            <a:contourClr>
              <a:schemeClr val="phClr">
                <a:tint val="100000"/>
                <a:shade val="100000"/>
                <a:satMod val="100000"/>
              </a:schemeClr>
            </a:contourClr>
          </a:sp3d>
        </a:effectStyle>
      </a:effectStyleLst>
      <a:bgFillStyleLst>
        <a:solidFill>
          <a:schemeClr val="phClr">
            <a:tint val="100000"/>
            <a:shade val="100000"/>
            <a:satMod val="100000"/>
          </a:schemeClr>
        </a:solidFill>
        <a:gradFill rotWithShape="1">
          <a:gsLst>
            <a:gs pos="0">
              <a:schemeClr val="phClr">
                <a:tint val="0"/>
                <a:shade val="100000"/>
                <a:satMod val="100000"/>
              </a:schemeClr>
            </a:gs>
            <a:gs pos="100000">
              <a:schemeClr val="phClr">
                <a:tint val="100000"/>
                <a:shade val="100000"/>
                <a:satMod val="100000"/>
              </a:schemeClr>
            </a:gs>
          </a:gsLst>
          <a:lin ang="2700000" scaled="1"/>
        </a:gradFill>
        <a:blipFill>
          <a:blip xmlns:r="http://schemas.openxmlformats.org/officeDocument/2006/relationships" r:embed="rId1">
            <a:duotone>
              <a:srgbClr val="FFFFFF"/>
              <a:schemeClr val="phClr">
                <a:tint val="100000"/>
                <a:shade val="100000"/>
                <a:satMod val="10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financialservices.umbc.edu/commitment-accounting-retros/" TargetMode="External"/><Relationship Id="rId1" Type="http://schemas.openxmlformats.org/officeDocument/2006/relationships/hyperlink" Target="https://financialservices.umbc.edu/commitment-accounting-retros/" TargetMode="Externa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
  <sheetViews>
    <sheetView tabSelected="1" workbookViewId="0">
      <selection activeCell="P28" sqref="P28"/>
    </sheetView>
  </sheetViews>
  <sheetFormatPr defaultRowHeight="15" x14ac:dyDescent="0.35"/>
  <sheetData/>
  <sheetProtection algorithmName="SHA-512" hashValue="AlxFiu3o02vVwy0bo4evdfMfNcjvvHy0OZomxHHme9D8Y3Z1fchoNwHfAYLMBp1PZoI0HogD+xC8JaD7y4cyuw==" saltValue="Z+KeTxGhu4SKFYOWt3Ozpw==" spinCount="100000" sheet="1" objects="1" scenarios="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B1:G14"/>
  <sheetViews>
    <sheetView showGridLines="0" workbookViewId="0">
      <selection activeCell="B2" sqref="B2:F2"/>
    </sheetView>
  </sheetViews>
  <sheetFormatPr defaultRowHeight="30" customHeight="1" x14ac:dyDescent="0.35"/>
  <cols>
    <col min="1" max="1" width="2.7265625" style="44" customWidth="1"/>
    <col min="2" max="2" width="33.08984375" style="42" customWidth="1"/>
    <col min="3" max="5" width="18.7265625" style="42" customWidth="1"/>
    <col min="6" max="6" width="15.7265625" style="42" customWidth="1"/>
    <col min="7" max="7" width="57.90625" style="88" customWidth="1"/>
    <col min="8" max="8" width="2.7265625" style="44" customWidth="1"/>
    <col min="9" max="16384" width="8.7265625" style="44"/>
  </cols>
  <sheetData>
    <row r="1" spans="2:7" ht="39" customHeight="1" x14ac:dyDescent="0.45">
      <c r="B1" s="53" t="s">
        <v>14</v>
      </c>
      <c r="C1" s="53"/>
      <c r="D1" s="53"/>
      <c r="E1" s="53"/>
      <c r="F1" s="54">
        <f ca="1">TODAY()</f>
        <v>43971</v>
      </c>
      <c r="G1" s="39"/>
    </row>
    <row r="2" spans="2:7" ht="30" customHeight="1" x14ac:dyDescent="0.35">
      <c r="B2" s="55" t="s">
        <v>16</v>
      </c>
      <c r="C2" s="55"/>
      <c r="D2" s="55"/>
      <c r="E2" s="55"/>
      <c r="F2" s="55"/>
      <c r="G2" s="40"/>
    </row>
    <row r="3" spans="2:7" ht="20.399999999999999" customHeight="1" x14ac:dyDescent="0.35">
      <c r="B3" s="56"/>
      <c r="C3" s="56"/>
      <c r="D3" s="56"/>
      <c r="E3" s="56"/>
      <c r="F3" s="56"/>
      <c r="G3" s="40"/>
    </row>
    <row r="4" spans="2:7" ht="30" customHeight="1" x14ac:dyDescent="0.35">
      <c r="B4" s="57" t="s">
        <v>9</v>
      </c>
      <c r="C4" s="58" t="s">
        <v>8</v>
      </c>
      <c r="D4" s="59" t="s">
        <v>0</v>
      </c>
      <c r="E4" s="58" t="s">
        <v>2</v>
      </c>
      <c r="F4" s="60" t="s">
        <v>1</v>
      </c>
      <c r="G4" s="61" t="s">
        <v>11</v>
      </c>
    </row>
    <row r="5" spans="2:7" s="66" customFormat="1" ht="30" customHeight="1" x14ac:dyDescent="0.35">
      <c r="B5" s="32" t="s">
        <v>10</v>
      </c>
      <c r="C5" s="62">
        <v>10000</v>
      </c>
      <c r="D5" s="63">
        <v>5000</v>
      </c>
      <c r="E5" s="62">
        <f>D5-C5</f>
        <v>-5000</v>
      </c>
      <c r="F5" s="64">
        <f>E5/C5</f>
        <v>-0.5</v>
      </c>
      <c r="G5" s="65" t="s">
        <v>20</v>
      </c>
    </row>
    <row r="6" spans="2:7" ht="7.8" customHeight="1" x14ac:dyDescent="0.35">
      <c r="B6" s="67"/>
      <c r="C6" s="67"/>
      <c r="D6" s="68"/>
      <c r="E6" s="67"/>
      <c r="F6" s="67"/>
      <c r="G6" s="40"/>
    </row>
    <row r="7" spans="2:7" ht="30" customHeight="1" x14ac:dyDescent="0.35">
      <c r="B7" s="69" t="s">
        <v>7</v>
      </c>
      <c r="C7" s="69" t="s">
        <v>8</v>
      </c>
      <c r="D7" s="70" t="s">
        <v>0</v>
      </c>
      <c r="E7" s="69" t="s">
        <v>2</v>
      </c>
      <c r="F7" s="69" t="s">
        <v>1</v>
      </c>
      <c r="G7" s="71" t="s">
        <v>11</v>
      </c>
    </row>
    <row r="8" spans="2:7" ht="67.2" customHeight="1" x14ac:dyDescent="0.35">
      <c r="B8" s="72" t="s">
        <v>50</v>
      </c>
      <c r="C8" s="73">
        <v>500</v>
      </c>
      <c r="D8" s="74">
        <v>500</v>
      </c>
      <c r="E8" s="73">
        <f>Expenses[[#This Row],[Actual]]-Expenses[[#This Row],[Projection]]</f>
        <v>0</v>
      </c>
      <c r="F8" s="75">
        <f>IFERROR(SUM(Expenses[Difference ($)]/Expenses[Projection]),"")</f>
        <v>0</v>
      </c>
      <c r="G8" s="76" t="s">
        <v>19</v>
      </c>
    </row>
    <row r="9" spans="2:7" ht="75" x14ac:dyDescent="0.35">
      <c r="B9" s="72" t="s">
        <v>6</v>
      </c>
      <c r="C9" s="73">
        <v>5000</v>
      </c>
      <c r="D9" s="74">
        <v>4500</v>
      </c>
      <c r="E9" s="73">
        <f>Expenses[[#This Row],[Actual]]-Expenses[[#This Row],[Projection]]</f>
        <v>-500</v>
      </c>
      <c r="F9" s="75">
        <f>IFERROR(SUM(Expenses[Difference ($)]/Expenses[Projection]),"")</f>
        <v>-0.1</v>
      </c>
      <c r="G9" s="76" t="s">
        <v>18</v>
      </c>
    </row>
    <row r="10" spans="2:7" ht="105" x14ac:dyDescent="0.35">
      <c r="B10" s="72" t="s">
        <v>5</v>
      </c>
      <c r="C10" s="73">
        <v>2000</v>
      </c>
      <c r="D10" s="74">
        <v>0</v>
      </c>
      <c r="E10" s="73">
        <f>Expenses[[#This Row],[Actual]]-Expenses[[#This Row],[Projection]]</f>
        <v>-2000</v>
      </c>
      <c r="F10" s="75">
        <f>IFERROR(SUM(Expenses[Difference ($)]/Expenses[Projection]),"")</f>
        <v>-1</v>
      </c>
      <c r="G10" s="76" t="s">
        <v>17</v>
      </c>
    </row>
    <row r="11" spans="2:7" ht="30" customHeight="1" x14ac:dyDescent="0.35">
      <c r="B11" s="72"/>
      <c r="C11" s="73"/>
      <c r="D11" s="74"/>
      <c r="E11" s="73">
        <f>Expenses[[#This Row],[Actual]]-Expenses[[#This Row],[Projection]]</f>
        <v>0</v>
      </c>
      <c r="F11" s="75" t="str">
        <f>IFERROR(SUM(Expenses[Difference ($)]/Expenses[Projection]),"")</f>
        <v/>
      </c>
      <c r="G11" s="76"/>
    </row>
    <row r="12" spans="2:7" s="82" customFormat="1" ht="30" customHeight="1" thickBot="1" x14ac:dyDescent="0.4">
      <c r="B12" s="77" t="s">
        <v>3</v>
      </c>
      <c r="C12" s="78">
        <f>IFERROR(SUM(Expenses[Projection]), "")</f>
        <v>7500</v>
      </c>
      <c r="D12" s="79">
        <f>IFERROR(SUM(Expenses[Actual]), "")</f>
        <v>5000</v>
      </c>
      <c r="E12" s="78">
        <f>IFERROR(SUM(Expenses[Difference ($)]), "")</f>
        <v>-2500</v>
      </c>
      <c r="F12" s="80">
        <f>IFERROR(SUM(Expenses[[#Totals],[Difference ($)]]/Expenses[[#Totals],[Projection]]),"")</f>
        <v>-0.33333333333333331</v>
      </c>
      <c r="G12" s="81"/>
    </row>
    <row r="13" spans="2:7" ht="30" customHeight="1" thickTop="1" thickBot="1" x14ac:dyDescent="0.4">
      <c r="B13" s="83" t="s">
        <v>13</v>
      </c>
      <c r="C13" s="84">
        <f>C5-Expenses[[#Totals],[Projection]]</f>
        <v>2500</v>
      </c>
      <c r="D13" s="85">
        <f>D5-Expenses[[#Totals],[Actual]]</f>
        <v>0</v>
      </c>
      <c r="E13" s="84">
        <f>IFERROR(SUM(Expenses[Difference ($)]), "")</f>
        <v>-2500</v>
      </c>
      <c r="F13" s="86">
        <f>IFERROR(SUM(Expenses[[#Totals],[Difference ($)]]/Expenses[[#Totals],[Projection]]),"")</f>
        <v>-0.33333333333333331</v>
      </c>
      <c r="G13" s="87"/>
    </row>
    <row r="14" spans="2:7" ht="30" customHeight="1" thickTop="1" x14ac:dyDescent="0.35"/>
  </sheetData>
  <sheetProtection sheet="1" objects="1" scenarios="1" formatCells="0" formatColumns="0" formatRows="0" insertColumns="0" insertRows="0" insertHyperlinks="0" deleteColumns="0" deleteRows="0" selectLockedCells="1" sort="0" autoFilter="0" pivotTables="0"/>
  <mergeCells count="2">
    <mergeCell ref="B1:E1"/>
    <mergeCell ref="B2:F2"/>
  </mergeCells>
  <dataValidations disablePrompts="1" xWindow="252" yWindow="470" count="15">
    <dataValidation allowBlank="1" showInputMessage="1" showErrorMessage="1" prompt="Select Account in this column under this heading. Press ALT+DOWN ARROW for options, then DOWN ARROW and ENTER to make selection" sqref="B7"/>
    <dataValidation allowBlank="1" showInputMessage="1" showErrorMessage="1" prompt="Enter Date in this cell" sqref="F1:G1"/>
    <dataValidation allowBlank="1" showInputMessage="1" showErrorMessage="1" prompt="Create an Expense Budget in this workbook. Enter categories in Category worksheet for selection in Expenses table in this worksheet. Total Expenses are automatically calculated" sqref="A1"/>
    <dataValidation allowBlank="1" showInputMessage="1" showErrorMessage="1" prompt="Projection (expected expense) vs Actual (expense that posted to REX) Difference is automatically calculated in this column under this heading" sqref="E7"/>
    <dataValidation allowBlank="1" showInputMessage="1" showErrorMessage="1" prompt="Enter Projected expense amount in this column under this heading" sqref="C7"/>
    <dataValidation allowBlank="1" showInputMessage="1" showErrorMessage="1" prompt="Enter Actual expense amount in this column under this heading once the Carryforward has posted in REX (normally during the first quarter of the new fiscal year [July-September])" sqref="D7"/>
    <dataValidation allowBlank="1" showInputMessage="1" showErrorMessage="1" prompt="Difference percent is automatically calculated in this column under this heading. Total Expenses are automatically calculated at the end" sqref="F4 F7"/>
    <dataValidation type="list" errorStyle="warning" allowBlank="1" showInputMessage="1" showErrorMessage="1" error="Select Category from the list. Enter new categories in Category worksheet. Select CANCEL, then press ALT+DOWN ARROW for options, then DOWN ARROW and ENTER to make selection" sqref="B8:B11">
      <formula1>Categories</formula1>
    </dataValidation>
    <dataValidation allowBlank="1" showInputMessage="1" showErrorMessage="1" prompt="Enter Company Name in this cell and Expense details in table below. Category list is automatically updated from Category table in Category worksheet" sqref="B6"/>
    <dataValidation allowBlank="1" showInputMessage="1" showErrorMessage="1" prompt="Title of this worksheet is in this cell. Enter Date in cell at right" sqref="B1:E1"/>
    <dataValidation allowBlank="1" showInputMessage="1" showErrorMessage="1" prompt="Carryforward account is listed in this column under this heading. " sqref="B4"/>
    <dataValidation allowBlank="1" showInputMessage="1" showErrorMessage="1" prompt="Enter Department Name and Number in this cell and Revenue/Expense details in table below. Account list is automatically updated from Account table in Account List worksheet" sqref="B2:F2"/>
    <dataValidation allowBlank="1" showInputMessage="1" showErrorMessage="1" prompt="Enter Projected Carryforward amount in this column under this heading" sqref="C4"/>
    <dataValidation allowBlank="1" showInputMessage="1" showErrorMessage="1" prompt="Enter Actual Carryforward amount in this column under this heading once the Carryforward has posted in REX (normally during the first quarter of the new fiscal year [July-September])" sqref="D4"/>
    <dataValidation allowBlank="1" showInputMessage="1" showErrorMessage="1" prompt="Projection (expected carryforward) vs Actual (carryforward that posted to REX) Difference is automatically calculated in this column under this heading" sqref="E4"/>
  </dataValidations>
  <printOptions horizontalCentered="1"/>
  <pageMargins left="0.6" right="0.6" top="0.75" bottom="0.75" header="0.25" footer="0.25"/>
  <pageSetup scale="74" fitToHeight="0" orientation="portrait" r:id="rId1"/>
  <headerFooter differentFirst="1">
    <oddFooter>Page &amp;P of &amp;N</oddFooter>
  </headerFooter>
  <ignoredErrors>
    <ignoredError sqref="F9:F11 F8" emptyCellReference="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G31"/>
  <sheetViews>
    <sheetView showGridLines="0" workbookViewId="0">
      <selection activeCell="E14" sqref="E14"/>
    </sheetView>
  </sheetViews>
  <sheetFormatPr defaultRowHeight="30" customHeight="1" x14ac:dyDescent="0.35"/>
  <cols>
    <col min="1" max="1" width="2.7265625" style="1" customWidth="1"/>
    <col min="2" max="2" width="33.08984375" style="18" customWidth="1"/>
    <col min="3" max="5" width="18.7265625" style="18" customWidth="1"/>
    <col min="6" max="6" width="15.7265625" style="18" customWidth="1"/>
    <col min="7" max="7" width="57.90625" style="19" customWidth="1"/>
    <col min="8" max="8" width="2.7265625" style="1" customWidth="1"/>
    <col min="9" max="16384" width="8.7265625" style="1"/>
  </cols>
  <sheetData>
    <row r="1" spans="2:7" ht="39" customHeight="1" x14ac:dyDescent="0.45">
      <c r="B1" s="51" t="s">
        <v>14</v>
      </c>
      <c r="C1" s="51"/>
      <c r="D1" s="51"/>
      <c r="E1" s="51"/>
      <c r="F1" s="37">
        <f ca="1">TODAY()</f>
        <v>43971</v>
      </c>
      <c r="G1" s="39"/>
    </row>
    <row r="2" spans="2:7" ht="30" customHeight="1" x14ac:dyDescent="0.35">
      <c r="B2" s="52" t="s">
        <v>16</v>
      </c>
      <c r="C2" s="52"/>
      <c r="D2" s="52"/>
      <c r="E2" s="52"/>
      <c r="F2" s="52"/>
      <c r="G2" s="40"/>
    </row>
    <row r="3" spans="2:7" ht="20.399999999999999" customHeight="1" x14ac:dyDescent="0.35">
      <c r="B3" s="38"/>
      <c r="C3" s="38"/>
      <c r="D3" s="38"/>
      <c r="E3" s="38"/>
      <c r="F3" s="38"/>
      <c r="G3" s="40"/>
    </row>
    <row r="4" spans="2:7" ht="30" customHeight="1" x14ac:dyDescent="0.35">
      <c r="B4" s="3" t="s">
        <v>9</v>
      </c>
      <c r="C4" s="4" t="s">
        <v>8</v>
      </c>
      <c r="D4" s="5" t="s">
        <v>0</v>
      </c>
      <c r="E4" s="4" t="s">
        <v>2</v>
      </c>
      <c r="F4" s="6" t="s">
        <v>1</v>
      </c>
      <c r="G4" s="7" t="s">
        <v>11</v>
      </c>
    </row>
    <row r="5" spans="2:7" s="31" customFormat="1" ht="30" customHeight="1" x14ac:dyDescent="0.35">
      <c r="B5" s="32" t="s">
        <v>10</v>
      </c>
      <c r="C5" s="33"/>
      <c r="D5" s="34"/>
      <c r="E5" s="33">
        <f>D5-C5</f>
        <v>0</v>
      </c>
      <c r="F5" s="35" t="e">
        <f>E5/C5</f>
        <v>#DIV/0!</v>
      </c>
      <c r="G5" s="36"/>
    </row>
    <row r="6" spans="2:7" ht="7.8" customHeight="1" x14ac:dyDescent="0.35">
      <c r="B6" s="8"/>
      <c r="C6" s="8"/>
      <c r="D6" s="9"/>
      <c r="E6" s="8"/>
      <c r="F6" s="8"/>
      <c r="G6" s="2"/>
    </row>
    <row r="7" spans="2:7" ht="30" customHeight="1" x14ac:dyDescent="0.35">
      <c r="B7" s="10" t="s">
        <v>7</v>
      </c>
      <c r="C7" s="10" t="s">
        <v>8</v>
      </c>
      <c r="D7" s="11" t="s">
        <v>0</v>
      </c>
      <c r="E7" s="10" t="s">
        <v>2</v>
      </c>
      <c r="F7" s="10" t="s">
        <v>1</v>
      </c>
      <c r="G7" s="12" t="s">
        <v>11</v>
      </c>
    </row>
    <row r="8" spans="2:7" ht="15" x14ac:dyDescent="0.35">
      <c r="B8" s="13"/>
      <c r="C8" s="14"/>
      <c r="D8" s="15"/>
      <c r="E8" s="14">
        <f>Expenses4[[#This Row],[Actual]]-Expenses4[[#This Row],[Projection]]</f>
        <v>0</v>
      </c>
      <c r="F8" s="16" t="str">
        <f>IFERROR(SUM(Expenses4[Difference ($)]/Expenses4[Projection]),"")</f>
        <v/>
      </c>
      <c r="G8" s="17"/>
    </row>
    <row r="9" spans="2:7" ht="15" x14ac:dyDescent="0.35">
      <c r="B9" s="13"/>
      <c r="C9" s="14"/>
      <c r="D9" s="15"/>
      <c r="E9" s="14">
        <f>Expenses4[[#This Row],[Actual]]-Expenses4[[#This Row],[Projection]]</f>
        <v>0</v>
      </c>
      <c r="F9" s="16" t="str">
        <f>IFERROR(SUM(Expenses4[Difference ($)]/Expenses4[Projection]),"")</f>
        <v/>
      </c>
      <c r="G9" s="17"/>
    </row>
    <row r="10" spans="2:7" ht="15" x14ac:dyDescent="0.35">
      <c r="B10" s="13"/>
      <c r="C10" s="14"/>
      <c r="D10" s="15"/>
      <c r="E10" s="14">
        <f>Expenses4[[#This Row],[Actual]]-Expenses4[[#This Row],[Projection]]</f>
        <v>0</v>
      </c>
      <c r="F10" s="16" t="str">
        <f>IFERROR(SUM(Expenses4[Difference ($)]/Expenses4[Projection]),"")</f>
        <v/>
      </c>
      <c r="G10" s="17"/>
    </row>
    <row r="11" spans="2:7" ht="15" x14ac:dyDescent="0.35">
      <c r="B11" s="41"/>
      <c r="C11" s="14"/>
      <c r="D11" s="15"/>
      <c r="E11" s="14">
        <f>Expenses4[[#This Row],[Actual]]-Expenses4[[#This Row],[Projection]]</f>
        <v>0</v>
      </c>
      <c r="F11" s="16" t="str">
        <f>IFERROR(SUM(Expenses4[Difference ($)]/Expenses4[Projection]),"")</f>
        <v/>
      </c>
      <c r="G11" s="17"/>
    </row>
    <row r="12" spans="2:7" ht="15" x14ac:dyDescent="0.35">
      <c r="B12" s="41"/>
      <c r="C12" s="14"/>
      <c r="D12" s="15"/>
      <c r="E12" s="14">
        <f>Expenses4[[#This Row],[Actual]]-Expenses4[[#This Row],[Projection]]</f>
        <v>0</v>
      </c>
      <c r="F12" s="16" t="str">
        <f>IFERROR(SUM(Expenses4[Difference ($)]/Expenses4[Projection]),"")</f>
        <v/>
      </c>
      <c r="G12" s="17"/>
    </row>
    <row r="13" spans="2:7" ht="15" x14ac:dyDescent="0.35">
      <c r="B13" s="41"/>
      <c r="C13" s="14"/>
      <c r="D13" s="15"/>
      <c r="E13" s="14">
        <f>Expenses4[[#This Row],[Actual]]-Expenses4[[#This Row],[Projection]]</f>
        <v>0</v>
      </c>
      <c r="F13" s="16" t="str">
        <f>IFERROR(SUM(Expenses4[Difference ($)]/Expenses4[Projection]),"")</f>
        <v/>
      </c>
      <c r="G13" s="17"/>
    </row>
    <row r="14" spans="2:7" ht="15" x14ac:dyDescent="0.35">
      <c r="B14" s="41"/>
      <c r="C14" s="14"/>
      <c r="D14" s="15"/>
      <c r="E14" s="14">
        <f>Expenses4[[#This Row],[Actual]]-Expenses4[[#This Row],[Projection]]</f>
        <v>0</v>
      </c>
      <c r="F14" s="16" t="str">
        <f>IFERROR(SUM(Expenses4[Difference ($)]/Expenses4[Projection]),"")</f>
        <v/>
      </c>
      <c r="G14" s="17"/>
    </row>
    <row r="15" spans="2:7" ht="15" x14ac:dyDescent="0.35">
      <c r="B15" s="41"/>
      <c r="C15" s="14"/>
      <c r="D15" s="15"/>
      <c r="E15" s="14">
        <f>Expenses4[[#This Row],[Actual]]-Expenses4[[#This Row],[Projection]]</f>
        <v>0</v>
      </c>
      <c r="F15" s="16" t="str">
        <f>IFERROR(SUM(Expenses4[Difference ($)]/Expenses4[Projection]),"")</f>
        <v/>
      </c>
      <c r="G15" s="17"/>
    </row>
    <row r="16" spans="2:7" ht="15" x14ac:dyDescent="0.35">
      <c r="B16" s="41"/>
      <c r="C16" s="14"/>
      <c r="D16" s="15"/>
      <c r="E16" s="14">
        <f>Expenses4[[#This Row],[Actual]]-Expenses4[[#This Row],[Projection]]</f>
        <v>0</v>
      </c>
      <c r="F16" s="16" t="str">
        <f>IFERROR(SUM(Expenses4[Difference ($)]/Expenses4[Projection]),"")</f>
        <v/>
      </c>
      <c r="G16" s="17"/>
    </row>
    <row r="17" spans="2:7" ht="15" x14ac:dyDescent="0.35">
      <c r="B17" s="41"/>
      <c r="C17" s="14"/>
      <c r="D17" s="15"/>
      <c r="E17" s="14">
        <f>Expenses4[[#This Row],[Actual]]-Expenses4[[#This Row],[Projection]]</f>
        <v>0</v>
      </c>
      <c r="F17" s="16" t="str">
        <f>IFERROR(SUM(Expenses4[Difference ($)]/Expenses4[Projection]),"")</f>
        <v/>
      </c>
      <c r="G17" s="17"/>
    </row>
    <row r="18" spans="2:7" ht="15" x14ac:dyDescent="0.35">
      <c r="B18" s="41"/>
      <c r="C18" s="14"/>
      <c r="D18" s="15"/>
      <c r="E18" s="14">
        <f>Expenses4[[#This Row],[Actual]]-Expenses4[[#This Row],[Projection]]</f>
        <v>0</v>
      </c>
      <c r="F18" s="16" t="str">
        <f>IFERROR(SUM(Expenses4[Difference ($)]/Expenses4[Projection]),"")</f>
        <v/>
      </c>
      <c r="G18" s="17"/>
    </row>
    <row r="19" spans="2:7" ht="15" x14ac:dyDescent="0.35">
      <c r="B19" s="41"/>
      <c r="C19" s="14"/>
      <c r="D19" s="15"/>
      <c r="E19" s="14">
        <f>Expenses4[[#This Row],[Actual]]-Expenses4[[#This Row],[Projection]]</f>
        <v>0</v>
      </c>
      <c r="F19" s="16" t="str">
        <f>IFERROR(SUM(Expenses4[Difference ($)]/Expenses4[Projection]),"")</f>
        <v/>
      </c>
      <c r="G19" s="17"/>
    </row>
    <row r="20" spans="2:7" ht="15" x14ac:dyDescent="0.35">
      <c r="B20" s="41"/>
      <c r="C20" s="14"/>
      <c r="D20" s="15"/>
      <c r="E20" s="14">
        <f>Expenses4[[#This Row],[Actual]]-Expenses4[[#This Row],[Projection]]</f>
        <v>0</v>
      </c>
      <c r="F20" s="16" t="str">
        <f>IFERROR(SUM(Expenses4[Difference ($)]/Expenses4[Projection]),"")</f>
        <v/>
      </c>
      <c r="G20" s="17"/>
    </row>
    <row r="21" spans="2:7" ht="15" x14ac:dyDescent="0.35">
      <c r="B21" s="41"/>
      <c r="C21" s="14"/>
      <c r="D21" s="15"/>
      <c r="E21" s="14">
        <f>Expenses4[[#This Row],[Actual]]-Expenses4[[#This Row],[Projection]]</f>
        <v>0</v>
      </c>
      <c r="F21" s="16" t="str">
        <f>IFERROR(SUM(Expenses4[Difference ($)]/Expenses4[Projection]),"")</f>
        <v/>
      </c>
      <c r="G21" s="17"/>
    </row>
    <row r="22" spans="2:7" ht="15" x14ac:dyDescent="0.35">
      <c r="B22" s="41"/>
      <c r="C22" s="14"/>
      <c r="D22" s="15"/>
      <c r="E22" s="14">
        <f>Expenses4[[#This Row],[Actual]]-Expenses4[[#This Row],[Projection]]</f>
        <v>0</v>
      </c>
      <c r="F22" s="16" t="str">
        <f>IFERROR(SUM(Expenses4[Difference ($)]/Expenses4[Projection]),"")</f>
        <v/>
      </c>
      <c r="G22" s="17"/>
    </row>
    <row r="23" spans="2:7" ht="15" x14ac:dyDescent="0.35">
      <c r="B23" s="41"/>
      <c r="C23" s="14"/>
      <c r="D23" s="15"/>
      <c r="E23" s="14">
        <f>Expenses4[[#This Row],[Actual]]-Expenses4[[#This Row],[Projection]]</f>
        <v>0</v>
      </c>
      <c r="F23" s="16" t="str">
        <f>IFERROR(SUM(Expenses4[Difference ($)]/Expenses4[Projection]),"")</f>
        <v/>
      </c>
      <c r="G23" s="17"/>
    </row>
    <row r="24" spans="2:7" ht="15" x14ac:dyDescent="0.35">
      <c r="B24" s="41"/>
      <c r="C24" s="14"/>
      <c r="D24" s="15"/>
      <c r="E24" s="14">
        <f>Expenses4[[#This Row],[Actual]]-Expenses4[[#This Row],[Projection]]</f>
        <v>0</v>
      </c>
      <c r="F24" s="16" t="str">
        <f>IFERROR(SUM(Expenses4[Difference ($)]/Expenses4[Projection]),"")</f>
        <v/>
      </c>
      <c r="G24" s="17"/>
    </row>
    <row r="25" spans="2:7" ht="15" x14ac:dyDescent="0.35">
      <c r="B25" s="41"/>
      <c r="C25" s="14"/>
      <c r="D25" s="15"/>
      <c r="E25" s="14">
        <f>Expenses4[[#This Row],[Actual]]-Expenses4[[#This Row],[Projection]]</f>
        <v>0</v>
      </c>
      <c r="F25" s="16" t="str">
        <f>IFERROR(SUM(Expenses4[Difference ($)]/Expenses4[Projection]),"")</f>
        <v/>
      </c>
      <c r="G25" s="17"/>
    </row>
    <row r="26" spans="2:7" ht="15" x14ac:dyDescent="0.35">
      <c r="B26" s="41"/>
      <c r="C26" s="14"/>
      <c r="D26" s="15"/>
      <c r="E26" s="14">
        <f>Expenses4[[#This Row],[Actual]]-Expenses4[[#This Row],[Projection]]</f>
        <v>0</v>
      </c>
      <c r="F26" s="16" t="str">
        <f>IFERROR(SUM(Expenses4[Difference ($)]/Expenses4[Projection]),"")</f>
        <v/>
      </c>
      <c r="G26" s="17"/>
    </row>
    <row r="27" spans="2:7" ht="15" x14ac:dyDescent="0.35">
      <c r="B27" s="41"/>
      <c r="C27" s="14"/>
      <c r="D27" s="15"/>
      <c r="E27" s="14">
        <f>Expenses4[[#This Row],[Actual]]-Expenses4[[#This Row],[Projection]]</f>
        <v>0</v>
      </c>
      <c r="F27" s="16" t="str">
        <f>IFERROR(SUM(Expenses4[Difference ($)]/Expenses4[Projection]),"")</f>
        <v/>
      </c>
      <c r="G27" s="17"/>
    </row>
    <row r="28" spans="2:7" ht="15" x14ac:dyDescent="0.35">
      <c r="B28" s="13"/>
      <c r="C28" s="14"/>
      <c r="D28" s="15"/>
      <c r="E28" s="14">
        <f>Expenses4[[#This Row],[Actual]]-Expenses4[[#This Row],[Projection]]</f>
        <v>0</v>
      </c>
      <c r="F28" s="16" t="str">
        <f>IFERROR(SUM(Expenses4[Difference ($)]/Expenses4[Projection]),"")</f>
        <v/>
      </c>
      <c r="G28" s="17"/>
    </row>
    <row r="29" spans="2:7" s="23" customFormat="1" ht="30" customHeight="1" thickBot="1" x14ac:dyDescent="0.4">
      <c r="B29" s="24" t="s">
        <v>3</v>
      </c>
      <c r="C29" s="20">
        <f>IFERROR(SUM(Expenses4[Projection]), "")</f>
        <v>0</v>
      </c>
      <c r="D29" s="21">
        <f>IFERROR(SUM(Expenses4[Actual]), "")</f>
        <v>0</v>
      </c>
      <c r="E29" s="20">
        <f>IFERROR(SUM(Expenses4[Difference ($)]), "")</f>
        <v>0</v>
      </c>
      <c r="F29" s="22" t="str">
        <f>IFERROR(SUM(Expenses4[[#Totals],[Difference ($)]]/Expenses4[[#Totals],[Projection]]),"")</f>
        <v/>
      </c>
      <c r="G29" s="30"/>
    </row>
    <row r="30" spans="2:7" ht="30" customHeight="1" thickTop="1" thickBot="1" x14ac:dyDescent="0.4">
      <c r="B30" s="25" t="s">
        <v>13</v>
      </c>
      <c r="C30" s="26">
        <f>C5-Expenses4[[#Totals],[Projection]]</f>
        <v>0</v>
      </c>
      <c r="D30" s="27">
        <f>D5-Expenses4[[#Totals],[Actual]]</f>
        <v>0</v>
      </c>
      <c r="E30" s="26">
        <f>IFERROR(SUM(Expenses4[Difference ($)]), "")</f>
        <v>0</v>
      </c>
      <c r="F30" s="28" t="str">
        <f>IFERROR(SUM(Expenses4[[#Totals],[Difference ($)]]/Expenses4[[#Totals],[Projection]]),"")</f>
        <v/>
      </c>
      <c r="G30" s="29"/>
    </row>
    <row r="31" spans="2:7" ht="30" customHeight="1" thickTop="1" x14ac:dyDescent="0.35"/>
  </sheetData>
  <sheetProtection sheet="1" objects="1" scenarios="1" formatCells="0" formatColumns="0" formatRows="0" insertColumns="0" insertRows="0" insertHyperlinks="0" deleteColumns="0" deleteRows="0" selectLockedCells="1" sort="0" autoFilter="0" pivotTables="0"/>
  <mergeCells count="2">
    <mergeCell ref="B1:E1"/>
    <mergeCell ref="B2:F2"/>
  </mergeCells>
  <dataValidations count="15">
    <dataValidation allowBlank="1" showInputMessage="1" showErrorMessage="1" prompt="Projection (expected carryforward) vs Actual (carryforward that posted to REX) Difference is automatically calculated in this column under this heading" sqref="E4"/>
    <dataValidation allowBlank="1" showInputMessage="1" showErrorMessage="1" prompt="Enter Actual Carryforward amount in this column under this heading once the Carryforward has posted in REX (normally during the first quarter of the new fiscal year [July-September])" sqref="D4"/>
    <dataValidation allowBlank="1" showInputMessage="1" showErrorMessage="1" prompt="Enter Projected Carryforward amount in this column under this heading" sqref="C4"/>
    <dataValidation allowBlank="1" showInputMessage="1" showErrorMessage="1" prompt="Enter Department Name and Number in this cell and Revenue/Expense details in table below. Account list is automatically updated from Account table in Account List worksheet" sqref="B2:F2"/>
    <dataValidation allowBlank="1" showInputMessage="1" showErrorMessage="1" prompt="Carryforward account is listed in this column under this heading. " sqref="B4"/>
    <dataValidation allowBlank="1" showInputMessage="1" showErrorMessage="1" prompt="Title of this worksheet is in this cell. Enter Date in cell at right" sqref="B1:E1"/>
    <dataValidation allowBlank="1" showInputMessage="1" showErrorMessage="1" prompt="Enter Company Name in this cell and Expense details in table below. Category list is automatically updated from Category table in Category worksheet" sqref="B6"/>
    <dataValidation type="list" errorStyle="warning" allowBlank="1" showInputMessage="1" showErrorMessage="1" error="Select Category from the list. Enter new categories in Category worksheet. Select CANCEL, then press ALT+DOWN ARROW for options, then DOWN ARROW and ENTER to make selection" sqref="B8:B28">
      <formula1>Categories</formula1>
    </dataValidation>
    <dataValidation allowBlank="1" showInputMessage="1" showErrorMessage="1" prompt="Difference percent is automatically calculated in this column under this heading. Total Expenses are automatically calculated at the end" sqref="F4 F7"/>
    <dataValidation allowBlank="1" showInputMessage="1" showErrorMessage="1" prompt="Enter Actual expense amount in this column under this heading once the Carryforward has posted in REX (normally during the first quarter of the new fiscal year [July-September])" sqref="D7"/>
    <dataValidation allowBlank="1" showInputMessage="1" showErrorMessage="1" prompt="Enter Projected expense amount in this column under this heading" sqref="C7"/>
    <dataValidation allowBlank="1" showInputMessage="1" showErrorMessage="1" prompt="Projection (expected expense) vs Actual (expense that posted to REX) Difference is automatically calculated in this column under this heading" sqref="E7"/>
    <dataValidation allowBlank="1" showInputMessage="1" showErrorMessage="1" prompt="Create an Expense Budget in this workbook. Enter categories in Category worksheet for selection in Expenses table in this worksheet. Total Expenses are automatically calculated" sqref="A1"/>
    <dataValidation allowBlank="1" showInputMessage="1" showErrorMessage="1" prompt="Enter Date in this cell" sqref="F1:G1"/>
    <dataValidation allowBlank="1" showInputMessage="1" showErrorMessage="1" prompt="Select Account in this column under this heading. Press ALT+DOWN ARROW for options, then DOWN ARROW and ENTER to make selection." sqref="B7"/>
  </dataValidations>
  <printOptions horizontalCentered="1"/>
  <pageMargins left="0.6" right="0.6" top="0.75" bottom="0.75" header="0.25" footer="0.25"/>
  <pageSetup scale="74" fitToHeight="0" orientation="portrait" r:id="rId1"/>
  <headerFooter differentFirst="1">
    <oddFooter>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B140"/>
  <sheetViews>
    <sheetView showGridLines="0" workbookViewId="0">
      <selection activeCell="E5" sqref="E5"/>
    </sheetView>
  </sheetViews>
  <sheetFormatPr defaultRowHeight="30" customHeight="1" x14ac:dyDescent="0.35"/>
  <cols>
    <col min="1" max="1" width="28.453125" style="42" customWidth="1"/>
    <col min="2" max="2" width="36.90625" style="42" customWidth="1"/>
    <col min="3" max="16384" width="8.7265625" style="44"/>
  </cols>
  <sheetData>
    <row r="1" spans="1:2" ht="39" customHeight="1" x14ac:dyDescent="0.4">
      <c r="B1" s="43" t="s">
        <v>15</v>
      </c>
    </row>
    <row r="2" spans="1:2" ht="30" customHeight="1" x14ac:dyDescent="0.35">
      <c r="A2" s="45"/>
      <c r="B2" s="46" t="s">
        <v>4</v>
      </c>
    </row>
    <row r="3" spans="1:2" ht="30" customHeight="1" x14ac:dyDescent="0.35">
      <c r="A3" s="47" t="s">
        <v>88</v>
      </c>
      <c r="B3" s="48" t="s">
        <v>21</v>
      </c>
    </row>
    <row r="4" spans="1:2" ht="30" customHeight="1" x14ac:dyDescent="0.35">
      <c r="A4" s="45"/>
      <c r="B4" s="48" t="s">
        <v>22</v>
      </c>
    </row>
    <row r="5" spans="1:2" ht="30" customHeight="1" x14ac:dyDescent="0.35">
      <c r="A5" s="45"/>
      <c r="B5" s="48" t="s">
        <v>23</v>
      </c>
    </row>
    <row r="6" spans="1:2" ht="30" customHeight="1" x14ac:dyDescent="0.35">
      <c r="A6" s="45"/>
      <c r="B6" s="48" t="s">
        <v>24</v>
      </c>
    </row>
    <row r="7" spans="1:2" ht="30" customHeight="1" x14ac:dyDescent="0.35">
      <c r="A7" s="45"/>
      <c r="B7" s="48" t="s">
        <v>25</v>
      </c>
    </row>
    <row r="8" spans="1:2" ht="30" customHeight="1" x14ac:dyDescent="0.35">
      <c r="A8" s="45"/>
      <c r="B8" s="48" t="s">
        <v>26</v>
      </c>
    </row>
    <row r="9" spans="1:2" ht="30" customHeight="1" x14ac:dyDescent="0.35">
      <c r="A9" s="45"/>
      <c r="B9" s="48" t="s">
        <v>27</v>
      </c>
    </row>
    <row r="10" spans="1:2" ht="30" customHeight="1" x14ac:dyDescent="0.35">
      <c r="A10" s="45"/>
      <c r="B10" s="48" t="s">
        <v>28</v>
      </c>
    </row>
    <row r="11" spans="1:2" ht="30" customHeight="1" x14ac:dyDescent="0.35">
      <c r="A11" s="45"/>
      <c r="B11" s="48" t="s">
        <v>29</v>
      </c>
    </row>
    <row r="12" spans="1:2" ht="30" customHeight="1" x14ac:dyDescent="0.35">
      <c r="A12" s="45"/>
      <c r="B12" s="48" t="s">
        <v>30</v>
      </c>
    </row>
    <row r="13" spans="1:2" ht="30" customHeight="1" x14ac:dyDescent="0.35">
      <c r="A13" s="47" t="s">
        <v>89</v>
      </c>
      <c r="B13" s="48" t="s">
        <v>90</v>
      </c>
    </row>
    <row r="14" spans="1:2" ht="30" customHeight="1" x14ac:dyDescent="0.35">
      <c r="A14" s="45"/>
      <c r="B14" s="48" t="s">
        <v>91</v>
      </c>
    </row>
    <row r="15" spans="1:2" ht="30" customHeight="1" x14ac:dyDescent="0.35">
      <c r="A15" s="45"/>
      <c r="B15" s="48" t="s">
        <v>92</v>
      </c>
    </row>
    <row r="16" spans="1:2" ht="30" customHeight="1" x14ac:dyDescent="0.35">
      <c r="A16" s="45"/>
      <c r="B16" s="48" t="s">
        <v>93</v>
      </c>
    </row>
    <row r="17" spans="1:2" ht="30" customHeight="1" x14ac:dyDescent="0.35">
      <c r="A17" s="45"/>
      <c r="B17" s="48" t="s">
        <v>94</v>
      </c>
    </row>
    <row r="18" spans="1:2" ht="30" customHeight="1" x14ac:dyDescent="0.35">
      <c r="A18" s="45"/>
      <c r="B18" s="48" t="s">
        <v>95</v>
      </c>
    </row>
    <row r="19" spans="1:2" ht="30" customHeight="1" x14ac:dyDescent="0.35">
      <c r="A19" s="45"/>
      <c r="B19" s="48" t="s">
        <v>96</v>
      </c>
    </row>
    <row r="20" spans="1:2" ht="30" customHeight="1" x14ac:dyDescent="0.35">
      <c r="A20" s="45"/>
      <c r="B20" s="48" t="s">
        <v>97</v>
      </c>
    </row>
    <row r="21" spans="1:2" ht="30" customHeight="1" x14ac:dyDescent="0.35">
      <c r="A21" s="45"/>
      <c r="B21" s="48" t="s">
        <v>98</v>
      </c>
    </row>
    <row r="22" spans="1:2" ht="30" customHeight="1" x14ac:dyDescent="0.35">
      <c r="A22" s="45"/>
      <c r="B22" s="48" t="s">
        <v>99</v>
      </c>
    </row>
    <row r="23" spans="1:2" ht="30" customHeight="1" x14ac:dyDescent="0.35">
      <c r="A23" s="45"/>
      <c r="B23" s="48" t="s">
        <v>100</v>
      </c>
    </row>
    <row r="24" spans="1:2" ht="30" customHeight="1" x14ac:dyDescent="0.35">
      <c r="A24" s="45"/>
      <c r="B24" s="48" t="s">
        <v>101</v>
      </c>
    </row>
    <row r="25" spans="1:2" ht="30" customHeight="1" x14ac:dyDescent="0.35">
      <c r="A25" s="45"/>
      <c r="B25" s="48" t="s">
        <v>102</v>
      </c>
    </row>
    <row r="26" spans="1:2" ht="30" customHeight="1" x14ac:dyDescent="0.35">
      <c r="A26" s="45"/>
      <c r="B26" s="48" t="s">
        <v>103</v>
      </c>
    </row>
    <row r="27" spans="1:2" ht="30" customHeight="1" x14ac:dyDescent="0.35">
      <c r="A27" s="45"/>
      <c r="B27" s="48" t="s">
        <v>104</v>
      </c>
    </row>
    <row r="28" spans="1:2" ht="30" customHeight="1" x14ac:dyDescent="0.35">
      <c r="A28" s="45"/>
      <c r="B28" s="48" t="s">
        <v>105</v>
      </c>
    </row>
    <row r="29" spans="1:2" ht="30" customHeight="1" x14ac:dyDescent="0.35">
      <c r="A29" s="45"/>
      <c r="B29" s="48" t="s">
        <v>106</v>
      </c>
    </row>
    <row r="30" spans="1:2" ht="30" customHeight="1" x14ac:dyDescent="0.35">
      <c r="A30" s="47" t="s">
        <v>107</v>
      </c>
      <c r="B30" s="48" t="s">
        <v>108</v>
      </c>
    </row>
    <row r="31" spans="1:2" ht="30" customHeight="1" x14ac:dyDescent="0.35">
      <c r="A31" s="45"/>
      <c r="B31" s="48" t="s">
        <v>109</v>
      </c>
    </row>
    <row r="32" spans="1:2" ht="30" customHeight="1" x14ac:dyDescent="0.35">
      <c r="A32" s="45"/>
      <c r="B32" s="48" t="s">
        <v>110</v>
      </c>
    </row>
    <row r="33" spans="1:2" ht="30" customHeight="1" x14ac:dyDescent="0.35">
      <c r="A33" s="45"/>
      <c r="B33" s="48" t="s">
        <v>111</v>
      </c>
    </row>
    <row r="34" spans="1:2" ht="30" customHeight="1" x14ac:dyDescent="0.35">
      <c r="A34" s="49" t="s">
        <v>112</v>
      </c>
      <c r="B34" s="48" t="s">
        <v>113</v>
      </c>
    </row>
    <row r="35" spans="1:2" ht="30" customHeight="1" x14ac:dyDescent="0.35">
      <c r="A35" s="45"/>
      <c r="B35" s="48" t="s">
        <v>114</v>
      </c>
    </row>
    <row r="36" spans="1:2" ht="30" customHeight="1" x14ac:dyDescent="0.35">
      <c r="A36" s="45"/>
      <c r="B36" s="48" t="s">
        <v>115</v>
      </c>
    </row>
    <row r="37" spans="1:2" ht="30" customHeight="1" x14ac:dyDescent="0.35">
      <c r="A37" s="47" t="s">
        <v>116</v>
      </c>
      <c r="B37" s="48" t="s">
        <v>117</v>
      </c>
    </row>
    <row r="38" spans="1:2" ht="30" customHeight="1" x14ac:dyDescent="0.35">
      <c r="A38" s="45"/>
      <c r="B38" s="48" t="s">
        <v>118</v>
      </c>
    </row>
    <row r="39" spans="1:2" ht="30" customHeight="1" x14ac:dyDescent="0.35">
      <c r="A39" s="47" t="s">
        <v>173</v>
      </c>
      <c r="B39" s="48" t="s">
        <v>31</v>
      </c>
    </row>
    <row r="40" spans="1:2" ht="81.599999999999994" x14ac:dyDescent="0.35">
      <c r="A40" s="50" t="s">
        <v>119</v>
      </c>
      <c r="B40" s="48" t="s">
        <v>32</v>
      </c>
    </row>
    <row r="41" spans="1:2" ht="30" customHeight="1" x14ac:dyDescent="0.35">
      <c r="A41" s="45"/>
      <c r="B41" s="48" t="s">
        <v>33</v>
      </c>
    </row>
    <row r="42" spans="1:2" ht="30" customHeight="1" x14ac:dyDescent="0.35">
      <c r="A42" s="45"/>
      <c r="B42" s="48" t="s">
        <v>34</v>
      </c>
    </row>
    <row r="43" spans="1:2" ht="30" customHeight="1" x14ac:dyDescent="0.35">
      <c r="A43" s="45"/>
      <c r="B43" s="48" t="s">
        <v>35</v>
      </c>
    </row>
    <row r="44" spans="1:2" ht="30" customHeight="1" x14ac:dyDescent="0.35">
      <c r="A44" s="45"/>
      <c r="B44" s="48" t="s">
        <v>36</v>
      </c>
    </row>
    <row r="45" spans="1:2" ht="30" customHeight="1" x14ac:dyDescent="0.35">
      <c r="A45" s="45"/>
      <c r="B45" s="48" t="s">
        <v>37</v>
      </c>
    </row>
    <row r="46" spans="1:2" ht="30" customHeight="1" x14ac:dyDescent="0.35">
      <c r="A46" s="49" t="s">
        <v>120</v>
      </c>
      <c r="B46" s="48" t="s">
        <v>38</v>
      </c>
    </row>
    <row r="47" spans="1:2" ht="30" customHeight="1" x14ac:dyDescent="0.35">
      <c r="A47" s="45"/>
      <c r="B47" s="48" t="s">
        <v>39</v>
      </c>
    </row>
    <row r="48" spans="1:2" ht="30" customHeight="1" x14ac:dyDescent="0.35">
      <c r="A48" s="45"/>
      <c r="B48" s="48" t="s">
        <v>40</v>
      </c>
    </row>
    <row r="49" spans="1:2" ht="30" customHeight="1" x14ac:dyDescent="0.35">
      <c r="A49" s="45"/>
      <c r="B49" s="48" t="s">
        <v>41</v>
      </c>
    </row>
    <row r="50" spans="1:2" ht="30" customHeight="1" x14ac:dyDescent="0.35">
      <c r="A50" s="49" t="s">
        <v>121</v>
      </c>
      <c r="B50" s="48" t="s">
        <v>42</v>
      </c>
    </row>
    <row r="51" spans="1:2" ht="30" customHeight="1" x14ac:dyDescent="0.35">
      <c r="A51" s="45"/>
      <c r="B51" s="48" t="s">
        <v>43</v>
      </c>
    </row>
    <row r="52" spans="1:2" ht="30" customHeight="1" x14ac:dyDescent="0.35">
      <c r="A52" s="45"/>
      <c r="B52" s="48" t="s">
        <v>44</v>
      </c>
    </row>
    <row r="53" spans="1:2" ht="30" customHeight="1" x14ac:dyDescent="0.35">
      <c r="A53" s="45"/>
      <c r="B53" s="48" t="s">
        <v>45</v>
      </c>
    </row>
    <row r="54" spans="1:2" ht="30" customHeight="1" x14ac:dyDescent="0.35">
      <c r="A54" s="45"/>
      <c r="B54" s="48" t="s">
        <v>46</v>
      </c>
    </row>
    <row r="55" spans="1:2" ht="30" customHeight="1" x14ac:dyDescent="0.35">
      <c r="A55" s="45"/>
      <c r="B55" s="48" t="s">
        <v>47</v>
      </c>
    </row>
    <row r="56" spans="1:2" ht="30" customHeight="1" x14ac:dyDescent="0.35">
      <c r="A56" s="45"/>
      <c r="B56" s="48" t="s">
        <v>48</v>
      </c>
    </row>
    <row r="57" spans="1:2" ht="30" customHeight="1" x14ac:dyDescent="0.35">
      <c r="A57" s="47" t="s">
        <v>122</v>
      </c>
      <c r="B57" s="48" t="s">
        <v>123</v>
      </c>
    </row>
    <row r="58" spans="1:2" ht="30" customHeight="1" x14ac:dyDescent="0.35">
      <c r="A58" s="45"/>
      <c r="B58" s="48" t="s">
        <v>124</v>
      </c>
    </row>
    <row r="59" spans="1:2" ht="30" customHeight="1" x14ac:dyDescent="0.35">
      <c r="A59" s="45"/>
      <c r="B59" s="48" t="s">
        <v>125</v>
      </c>
    </row>
    <row r="60" spans="1:2" ht="30" customHeight="1" x14ac:dyDescent="0.35">
      <c r="A60" s="45"/>
      <c r="B60" s="48" t="s">
        <v>126</v>
      </c>
    </row>
    <row r="61" spans="1:2" ht="30" customHeight="1" x14ac:dyDescent="0.35">
      <c r="A61" s="45"/>
      <c r="B61" s="48" t="s">
        <v>127</v>
      </c>
    </row>
    <row r="62" spans="1:2" ht="30" customHeight="1" x14ac:dyDescent="0.35">
      <c r="A62" s="45"/>
      <c r="B62" s="48" t="s">
        <v>128</v>
      </c>
    </row>
    <row r="63" spans="1:2" ht="30" customHeight="1" x14ac:dyDescent="0.35">
      <c r="A63" s="45"/>
      <c r="B63" s="48" t="s">
        <v>129</v>
      </c>
    </row>
    <row r="64" spans="1:2" ht="30" customHeight="1" x14ac:dyDescent="0.35">
      <c r="A64" s="49" t="s">
        <v>130</v>
      </c>
      <c r="B64" s="48" t="s">
        <v>131</v>
      </c>
    </row>
    <row r="65" spans="1:2" ht="30" customHeight="1" x14ac:dyDescent="0.35">
      <c r="A65" s="45"/>
      <c r="B65" s="48" t="s">
        <v>132</v>
      </c>
    </row>
    <row r="66" spans="1:2" ht="30" customHeight="1" x14ac:dyDescent="0.35">
      <c r="A66" s="45"/>
      <c r="B66" s="48" t="s">
        <v>133</v>
      </c>
    </row>
    <row r="67" spans="1:2" ht="30" customHeight="1" x14ac:dyDescent="0.35">
      <c r="A67" s="45"/>
      <c r="B67" s="48" t="s">
        <v>134</v>
      </c>
    </row>
    <row r="68" spans="1:2" ht="30" customHeight="1" x14ac:dyDescent="0.35">
      <c r="A68" s="45"/>
      <c r="B68" s="48" t="s">
        <v>135</v>
      </c>
    </row>
    <row r="69" spans="1:2" ht="30" customHeight="1" x14ac:dyDescent="0.35">
      <c r="A69" s="45"/>
      <c r="B69" s="48" t="s">
        <v>136</v>
      </c>
    </row>
    <row r="70" spans="1:2" ht="30" customHeight="1" x14ac:dyDescent="0.35">
      <c r="A70" s="45"/>
      <c r="B70" s="48" t="s">
        <v>137</v>
      </c>
    </row>
    <row r="71" spans="1:2" ht="30" customHeight="1" x14ac:dyDescent="0.35">
      <c r="A71" s="45"/>
      <c r="B71" s="48" t="s">
        <v>138</v>
      </c>
    </row>
    <row r="72" spans="1:2" ht="30" customHeight="1" x14ac:dyDescent="0.35">
      <c r="A72" s="49" t="s">
        <v>139</v>
      </c>
      <c r="B72" s="48" t="s">
        <v>172</v>
      </c>
    </row>
    <row r="73" spans="1:2" ht="30" customHeight="1" x14ac:dyDescent="0.35">
      <c r="A73" s="45"/>
      <c r="B73" s="48" t="s">
        <v>49</v>
      </c>
    </row>
    <row r="74" spans="1:2" ht="44.4" customHeight="1" x14ac:dyDescent="0.35">
      <c r="A74" s="45"/>
      <c r="B74" s="48" t="s">
        <v>50</v>
      </c>
    </row>
    <row r="75" spans="1:2" ht="30" customHeight="1" x14ac:dyDescent="0.35">
      <c r="A75" s="45"/>
      <c r="B75" s="48" t="s">
        <v>51</v>
      </c>
    </row>
    <row r="76" spans="1:2" ht="30" customHeight="1" x14ac:dyDescent="0.35">
      <c r="A76" s="45"/>
      <c r="B76" s="48" t="s">
        <v>52</v>
      </c>
    </row>
    <row r="77" spans="1:2" ht="30" customHeight="1" x14ac:dyDescent="0.35">
      <c r="A77" s="45"/>
      <c r="B77" s="48" t="s">
        <v>53</v>
      </c>
    </row>
    <row r="78" spans="1:2" ht="30" customHeight="1" x14ac:dyDescent="0.35">
      <c r="A78" s="45"/>
      <c r="B78" s="48" t="s">
        <v>54</v>
      </c>
    </row>
    <row r="79" spans="1:2" ht="30" customHeight="1" x14ac:dyDescent="0.35">
      <c r="A79" s="45"/>
      <c r="B79" s="48" t="s">
        <v>55</v>
      </c>
    </row>
    <row r="80" spans="1:2" ht="30" customHeight="1" x14ac:dyDescent="0.35">
      <c r="A80" s="45"/>
      <c r="B80" s="48" t="s">
        <v>56</v>
      </c>
    </row>
    <row r="81" spans="1:2" ht="30" customHeight="1" x14ac:dyDescent="0.35">
      <c r="A81" s="45"/>
      <c r="B81" s="48" t="s">
        <v>57</v>
      </c>
    </row>
    <row r="82" spans="1:2" ht="30" customHeight="1" x14ac:dyDescent="0.35">
      <c r="A82" s="45"/>
      <c r="B82" s="48" t="s">
        <v>58</v>
      </c>
    </row>
    <row r="83" spans="1:2" ht="30" customHeight="1" x14ac:dyDescent="0.35">
      <c r="A83" s="45"/>
      <c r="B83" s="48" t="s">
        <v>59</v>
      </c>
    </row>
    <row r="84" spans="1:2" ht="30" customHeight="1" x14ac:dyDescent="0.35">
      <c r="A84" s="45"/>
      <c r="B84" s="48" t="s">
        <v>60</v>
      </c>
    </row>
    <row r="85" spans="1:2" ht="30" customHeight="1" x14ac:dyDescent="0.35">
      <c r="A85" s="45"/>
      <c r="B85" s="48" t="s">
        <v>61</v>
      </c>
    </row>
    <row r="86" spans="1:2" ht="30" customHeight="1" x14ac:dyDescent="0.35">
      <c r="A86" s="45"/>
      <c r="B86" s="48" t="s">
        <v>62</v>
      </c>
    </row>
    <row r="87" spans="1:2" ht="30" customHeight="1" x14ac:dyDescent="0.35">
      <c r="A87" s="45"/>
      <c r="B87" s="48" t="s">
        <v>63</v>
      </c>
    </row>
    <row r="88" spans="1:2" ht="30" customHeight="1" x14ac:dyDescent="0.35">
      <c r="A88" s="45"/>
      <c r="B88" s="48" t="s">
        <v>64</v>
      </c>
    </row>
    <row r="89" spans="1:2" ht="30" customHeight="1" x14ac:dyDescent="0.35">
      <c r="A89" s="45"/>
      <c r="B89" s="48" t="s">
        <v>65</v>
      </c>
    </row>
    <row r="90" spans="1:2" ht="30" customHeight="1" x14ac:dyDescent="0.35">
      <c r="A90" s="45"/>
      <c r="B90" s="48" t="s">
        <v>66</v>
      </c>
    </row>
    <row r="91" spans="1:2" ht="30" customHeight="1" x14ac:dyDescent="0.35">
      <c r="A91" s="45"/>
      <c r="B91" s="48" t="s">
        <v>67</v>
      </c>
    </row>
    <row r="92" spans="1:2" ht="30" customHeight="1" x14ac:dyDescent="0.35">
      <c r="A92" s="45"/>
      <c r="B92" s="48" t="s">
        <v>68</v>
      </c>
    </row>
    <row r="93" spans="1:2" ht="30" customHeight="1" x14ac:dyDescent="0.35">
      <c r="A93" s="45"/>
      <c r="B93" s="48" t="s">
        <v>69</v>
      </c>
    </row>
    <row r="94" spans="1:2" ht="30" customHeight="1" x14ac:dyDescent="0.35">
      <c r="A94" s="45"/>
      <c r="B94" s="48" t="s">
        <v>70</v>
      </c>
    </row>
    <row r="95" spans="1:2" ht="30" customHeight="1" x14ac:dyDescent="0.35">
      <c r="A95" s="45"/>
      <c r="B95" s="48" t="s">
        <v>140</v>
      </c>
    </row>
    <row r="96" spans="1:2" ht="30" customHeight="1" x14ac:dyDescent="0.35">
      <c r="A96" s="45"/>
      <c r="B96" s="48" t="s">
        <v>141</v>
      </c>
    </row>
    <row r="97" spans="1:2" ht="30" customHeight="1" x14ac:dyDescent="0.35">
      <c r="A97" s="45"/>
      <c r="B97" s="48" t="s">
        <v>142</v>
      </c>
    </row>
    <row r="98" spans="1:2" ht="30" customHeight="1" x14ac:dyDescent="0.35">
      <c r="A98" s="47" t="s">
        <v>143</v>
      </c>
      <c r="B98" s="48" t="s">
        <v>71</v>
      </c>
    </row>
    <row r="99" spans="1:2" ht="30" customHeight="1" x14ac:dyDescent="0.35">
      <c r="A99" s="45"/>
      <c r="B99" s="48" t="s">
        <v>72</v>
      </c>
    </row>
    <row r="100" spans="1:2" ht="30" customHeight="1" x14ac:dyDescent="0.35">
      <c r="A100" s="45"/>
      <c r="B100" s="48" t="s">
        <v>73</v>
      </c>
    </row>
    <row r="101" spans="1:2" ht="30" customHeight="1" x14ac:dyDescent="0.35">
      <c r="A101" s="45"/>
      <c r="B101" s="48" t="s">
        <v>74</v>
      </c>
    </row>
    <row r="102" spans="1:2" ht="30" customHeight="1" x14ac:dyDescent="0.35">
      <c r="A102" s="45"/>
      <c r="B102" s="48" t="s">
        <v>75</v>
      </c>
    </row>
    <row r="103" spans="1:2" ht="30" customHeight="1" x14ac:dyDescent="0.35">
      <c r="A103" s="45"/>
      <c r="B103" s="48" t="s">
        <v>76</v>
      </c>
    </row>
    <row r="104" spans="1:2" ht="30" customHeight="1" x14ac:dyDescent="0.35">
      <c r="A104" s="45"/>
      <c r="B104" s="48" t="s">
        <v>77</v>
      </c>
    </row>
    <row r="105" spans="1:2" ht="30" customHeight="1" x14ac:dyDescent="0.35">
      <c r="A105" s="45"/>
      <c r="B105" s="48" t="s">
        <v>78</v>
      </c>
    </row>
    <row r="106" spans="1:2" ht="30" customHeight="1" x14ac:dyDescent="0.35">
      <c r="A106" s="45"/>
      <c r="B106" s="48" t="s">
        <v>79</v>
      </c>
    </row>
    <row r="107" spans="1:2" ht="30" customHeight="1" x14ac:dyDescent="0.35">
      <c r="A107" s="45"/>
      <c r="B107" s="48" t="s">
        <v>80</v>
      </c>
    </row>
    <row r="108" spans="1:2" ht="30" customHeight="1" x14ac:dyDescent="0.35">
      <c r="A108" s="45"/>
      <c r="B108" s="48" t="s">
        <v>81</v>
      </c>
    </row>
    <row r="109" spans="1:2" ht="30" customHeight="1" x14ac:dyDescent="0.35">
      <c r="A109" s="45"/>
      <c r="B109" s="48" t="s">
        <v>82</v>
      </c>
    </row>
    <row r="110" spans="1:2" ht="30" customHeight="1" x14ac:dyDescent="0.35">
      <c r="A110" s="45"/>
      <c r="B110" s="48" t="s">
        <v>83</v>
      </c>
    </row>
    <row r="111" spans="1:2" ht="30" customHeight="1" x14ac:dyDescent="0.35">
      <c r="A111" s="45"/>
      <c r="B111" s="48" t="s">
        <v>84</v>
      </c>
    </row>
    <row r="112" spans="1:2" ht="30" customHeight="1" x14ac:dyDescent="0.35">
      <c r="A112" s="45"/>
      <c r="B112" s="48" t="s">
        <v>85</v>
      </c>
    </row>
    <row r="113" spans="1:2" ht="30" customHeight="1" x14ac:dyDescent="0.35">
      <c r="A113" s="45"/>
      <c r="B113" s="48" t="s">
        <v>86</v>
      </c>
    </row>
    <row r="114" spans="1:2" ht="30" customHeight="1" x14ac:dyDescent="0.35">
      <c r="A114" s="45"/>
      <c r="B114" s="48" t="s">
        <v>87</v>
      </c>
    </row>
    <row r="115" spans="1:2" ht="30" customHeight="1" x14ac:dyDescent="0.35">
      <c r="A115" s="45"/>
      <c r="B115" s="48" t="s">
        <v>144</v>
      </c>
    </row>
    <row r="116" spans="1:2" ht="30" customHeight="1" x14ac:dyDescent="0.35">
      <c r="A116" s="45"/>
      <c r="B116" s="48" t="s">
        <v>145</v>
      </c>
    </row>
    <row r="117" spans="1:2" ht="30" customHeight="1" x14ac:dyDescent="0.35">
      <c r="A117" s="45"/>
      <c r="B117" s="48" t="s">
        <v>146</v>
      </c>
    </row>
    <row r="118" spans="1:2" ht="30" customHeight="1" x14ac:dyDescent="0.35">
      <c r="A118" s="47" t="s">
        <v>147</v>
      </c>
      <c r="B118" s="48" t="s">
        <v>148</v>
      </c>
    </row>
    <row r="119" spans="1:2" ht="30" customHeight="1" x14ac:dyDescent="0.35">
      <c r="A119" s="45"/>
      <c r="B119" s="48" t="s">
        <v>149</v>
      </c>
    </row>
    <row r="120" spans="1:2" ht="30" customHeight="1" x14ac:dyDescent="0.35">
      <c r="A120" s="45"/>
      <c r="B120" s="48" t="s">
        <v>150</v>
      </c>
    </row>
    <row r="121" spans="1:2" ht="30" customHeight="1" x14ac:dyDescent="0.35">
      <c r="A121" s="45"/>
      <c r="B121" s="48" t="s">
        <v>151</v>
      </c>
    </row>
    <row r="122" spans="1:2" ht="30" customHeight="1" x14ac:dyDescent="0.35">
      <c r="A122" s="45"/>
      <c r="B122" s="48" t="s">
        <v>152</v>
      </c>
    </row>
    <row r="123" spans="1:2" ht="30" customHeight="1" x14ac:dyDescent="0.35">
      <c r="A123" s="45"/>
      <c r="B123" s="48" t="s">
        <v>153</v>
      </c>
    </row>
    <row r="124" spans="1:2" ht="30" customHeight="1" x14ac:dyDescent="0.35">
      <c r="A124" s="47" t="s">
        <v>154</v>
      </c>
      <c r="B124" s="48" t="s">
        <v>155</v>
      </c>
    </row>
    <row r="125" spans="1:2" ht="30" customHeight="1" x14ac:dyDescent="0.35">
      <c r="A125" s="45"/>
      <c r="B125" s="48" t="s">
        <v>156</v>
      </c>
    </row>
    <row r="126" spans="1:2" ht="30" customHeight="1" x14ac:dyDescent="0.35">
      <c r="A126" s="45"/>
      <c r="B126" s="48" t="s">
        <v>157</v>
      </c>
    </row>
    <row r="127" spans="1:2" ht="30" customHeight="1" x14ac:dyDescent="0.35">
      <c r="A127" s="45"/>
      <c r="B127" s="48" t="s">
        <v>158</v>
      </c>
    </row>
    <row r="128" spans="1:2" ht="30" customHeight="1" x14ac:dyDescent="0.35">
      <c r="A128" s="45"/>
      <c r="B128" s="48" t="s">
        <v>159</v>
      </c>
    </row>
    <row r="129" spans="1:2" ht="30" customHeight="1" x14ac:dyDescent="0.35">
      <c r="A129" s="45"/>
      <c r="B129" s="48" t="s">
        <v>160</v>
      </c>
    </row>
    <row r="130" spans="1:2" ht="30" customHeight="1" x14ac:dyDescent="0.35">
      <c r="A130" s="47" t="s">
        <v>161</v>
      </c>
      <c r="B130" s="48" t="s">
        <v>162</v>
      </c>
    </row>
    <row r="131" spans="1:2" ht="30" customHeight="1" x14ac:dyDescent="0.35">
      <c r="A131" s="45"/>
      <c r="B131" s="48" t="s">
        <v>163</v>
      </c>
    </row>
    <row r="132" spans="1:2" ht="30" customHeight="1" x14ac:dyDescent="0.35">
      <c r="A132" s="45"/>
      <c r="B132" s="48" t="s">
        <v>164</v>
      </c>
    </row>
    <row r="133" spans="1:2" ht="30" customHeight="1" x14ac:dyDescent="0.35">
      <c r="A133" s="45"/>
      <c r="B133" s="48" t="s">
        <v>165</v>
      </c>
    </row>
    <row r="134" spans="1:2" ht="30" customHeight="1" x14ac:dyDescent="0.35">
      <c r="A134" s="45"/>
      <c r="B134" s="48" t="s">
        <v>166</v>
      </c>
    </row>
    <row r="135" spans="1:2" ht="30" customHeight="1" x14ac:dyDescent="0.35">
      <c r="A135" s="45"/>
      <c r="B135" s="48" t="s">
        <v>167</v>
      </c>
    </row>
    <row r="136" spans="1:2" ht="30" customHeight="1" x14ac:dyDescent="0.35">
      <c r="A136" s="45"/>
      <c r="B136" s="48" t="s">
        <v>168</v>
      </c>
    </row>
    <row r="137" spans="1:2" ht="30" customHeight="1" x14ac:dyDescent="0.35">
      <c r="A137" s="45"/>
      <c r="B137" s="48" t="s">
        <v>169</v>
      </c>
    </row>
    <row r="138" spans="1:2" ht="30" customHeight="1" x14ac:dyDescent="0.35">
      <c r="A138" s="45"/>
      <c r="B138" s="48" t="s">
        <v>170</v>
      </c>
    </row>
    <row r="139" spans="1:2" ht="30" customHeight="1" x14ac:dyDescent="0.35">
      <c r="A139" s="45"/>
      <c r="B139" s="48" t="s">
        <v>171</v>
      </c>
    </row>
    <row r="140" spans="1:2" ht="30" customHeight="1" x14ac:dyDescent="0.35">
      <c r="A140" s="47" t="s">
        <v>174</v>
      </c>
      <c r="B140" s="48" t="s">
        <v>12</v>
      </c>
    </row>
  </sheetData>
  <sheetProtection algorithmName="SHA-512" hashValue="+1vvtjRqtkPZUrQM2p9gflKgT5LkqooUMKPn4kzONlvgJx4zRgEGml+/1VGHntm9Z5Giwj39uP3ofrOS0qJyPg==" saltValue="59BvmabDsRUvDAi30yoqeQ==" spinCount="100000" sheet="1" objects="1" scenarios="1" selectLockedCells="1"/>
  <hyperlinks>
    <hyperlink ref="A3" r:id="rId1" display="https://financialservices.umbc.edu/commitment-accounting-retros/"/>
    <hyperlink ref="A13" r:id="rId2" display="https://financialservices.umbc.edu/commitment-accounting-retros/"/>
  </hyperlinks>
  <printOptions horizontalCentered="1"/>
  <pageMargins left="0.6" right="0.6" top="0.75" bottom="0.75" header="0.25" footer="0.25"/>
  <pageSetup fitToHeight="0" orientation="portrait" r:id="rId3"/>
  <headerFooter differentFirst="1">
    <oddFooter>Page &amp;P of &amp;N</oddFooter>
  </headerFooter>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Instructions</vt:lpstr>
      <vt:lpstr>Example</vt:lpstr>
      <vt:lpstr>Tracker Template</vt:lpstr>
      <vt:lpstr>Account List</vt:lpstr>
      <vt:lpstr>'Tracker Template'!Categories</vt:lpstr>
      <vt:lpstr>Categories</vt:lpstr>
      <vt:lpstr>'Tracker Template'!ColumnTitle2</vt:lpstr>
      <vt:lpstr>ColumnTitle2</vt:lpstr>
      <vt:lpstr>'Account List'!Print_Titles</vt:lpstr>
      <vt:lpstr>Example!Print_Titles</vt:lpstr>
      <vt:lpstr>'Tracker Template'!Print_Titles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Vania Cruz</dc:creator>
  <cp:lastModifiedBy>UMBC</cp:lastModifiedBy>
  <dcterms:created xsi:type="dcterms:W3CDTF">2017-07-30T14:03:59Z</dcterms:created>
  <dcterms:modified xsi:type="dcterms:W3CDTF">2020-05-20T17:30:23Z</dcterms:modified>
</cp:coreProperties>
</file>